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rannsoknarmidstodlandb.sharepoint.com/sites/workpoint_36/verkefni6549/Documents/"/>
    </mc:Choice>
  </mc:AlternateContent>
  <xr:revisionPtr revIDLastSave="13" documentId="8_{5F7A2C51-0A13-43D6-9763-70D36DD3B2F2}" xr6:coauthVersionLast="47" xr6:coauthVersionMax="47" xr10:uidLastSave="{6CE98082-8D60-47C7-9333-BE04FC19C4B1}"/>
  <bookViews>
    <workbookView xWindow="-120" yWindow="-120" windowWidth="38640" windowHeight="21120" xr2:uid="{00000000-000D-0000-FFFF-FFFF00000000}"/>
  </bookViews>
  <sheets>
    <sheet name="Spildur" sheetId="12" r:id="rId1"/>
    <sheet name="Búfjáráburðarnotkun" sheetId="11" r:id="rId2"/>
    <sheet name="Áburðargjöf" sheetId="10" r:id="rId3"/>
    <sheet name="Ræktunarskráning" sheetId="9" r:id="rId4"/>
    <sheet name="Uppskeruskráning" sheetId="5" r:id="rId5"/>
    <sheet name="Beitarskráning" sheetId="14" r:id="rId6"/>
    <sheet name="Leiðbeiningar uppskera" sheetId="4" r:id="rId7"/>
    <sheet name="Uppskera sýnishorn" sheetId="3" r:id="rId8"/>
    <sheet name="Beit sýnishorn" sheetId="15" r:id="rId9"/>
    <sheet name="Leiðbeiningar ræktun" sheetId="7" r:id="rId10"/>
    <sheet name="Ræktun sýnishorn" sheetId="8" r:id="rId11"/>
  </sheets>
  <externalReferences>
    <externalReference r:id="rId12"/>
  </externalReferences>
  <definedNames>
    <definedName name="_xlnm.Print_Area" localSheetId="2">Áburðargjöf!$A$1:$J$66</definedName>
    <definedName name="_xlnm.Print_Area" localSheetId="9">'Leiðbeiningar ræktun'!$A$2:$I$51,'Leiðbeiningar ræktun'!$K$3:$K$54</definedName>
    <definedName name="_xlnm.Print_Area" localSheetId="6">'Leiðbeiningar uppskera'!$B$1:$G$129</definedName>
    <definedName name="_xlnm.Print_Area" localSheetId="4">Uppskeruskráning!$A$1:$L$193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8" l="1"/>
  <c r="C33" i="11"/>
  <c r="A161" i="5" l="1"/>
  <c r="A129" i="5"/>
  <c r="B1" i="3"/>
  <c r="B1" i="15"/>
  <c r="A1" i="14"/>
  <c r="A97" i="5"/>
  <c r="A65" i="5"/>
  <c r="A33" i="5"/>
  <c r="A1" i="5"/>
  <c r="A35" i="9"/>
  <c r="A1" i="9"/>
  <c r="A1" i="10"/>
  <c r="A35" i="10" s="1"/>
  <c r="A33" i="11"/>
  <c r="A1" i="11"/>
  <c r="F59" i="4" l="1"/>
  <c r="F58" i="4"/>
  <c r="F57" i="4"/>
  <c r="F56" i="4"/>
  <c r="F53" i="4"/>
  <c r="F52" i="4"/>
  <c r="A38" i="5" l="1"/>
  <c r="A38" i="11" s="1"/>
  <c r="B38" i="5"/>
  <c r="B38" i="11" s="1"/>
  <c r="A39" i="5"/>
  <c r="A39" i="11" s="1"/>
  <c r="B39" i="5"/>
  <c r="B39" i="11" s="1"/>
  <c r="A40" i="5"/>
  <c r="A40" i="11" s="1"/>
  <c r="B40" i="5"/>
  <c r="B40" i="11" s="1"/>
  <c r="A41" i="5"/>
  <c r="A41" i="11" s="1"/>
  <c r="B41" i="5"/>
  <c r="B41" i="11" s="1"/>
  <c r="A42" i="5"/>
  <c r="A42" i="11" s="1"/>
  <c r="B42" i="5"/>
  <c r="B42" i="11" s="1"/>
  <c r="A43" i="5"/>
  <c r="A43" i="11" s="1"/>
  <c r="B43" i="5"/>
  <c r="B43" i="11" s="1"/>
  <c r="A44" i="5"/>
  <c r="A44" i="11" s="1"/>
  <c r="B44" i="5"/>
  <c r="B44" i="11" s="1"/>
  <c r="A45" i="5"/>
  <c r="A45" i="11" s="1"/>
  <c r="B45" i="5"/>
  <c r="B45" i="11" s="1"/>
  <c r="A46" i="5"/>
  <c r="A46" i="11" s="1"/>
  <c r="B46" i="5"/>
  <c r="B46" i="11" s="1"/>
  <c r="A47" i="5"/>
  <c r="A47" i="11" s="1"/>
  <c r="B47" i="5"/>
  <c r="B47" i="11" s="1"/>
  <c r="A48" i="5"/>
  <c r="A48" i="11" s="1"/>
  <c r="B48" i="5"/>
  <c r="B48" i="11" s="1"/>
  <c r="A49" i="5"/>
  <c r="A49" i="11" s="1"/>
  <c r="B49" i="5"/>
  <c r="B49" i="11" s="1"/>
  <c r="A50" i="5"/>
  <c r="A50" i="11" s="1"/>
  <c r="B50" i="5"/>
  <c r="B50" i="11" s="1"/>
  <c r="A51" i="5"/>
  <c r="A51" i="11" s="1"/>
  <c r="B51" i="5"/>
  <c r="B51" i="11" s="1"/>
  <c r="A52" i="5"/>
  <c r="A52" i="11" s="1"/>
  <c r="B52" i="5"/>
  <c r="B52" i="11" s="1"/>
  <c r="A53" i="5"/>
  <c r="A53" i="11" s="1"/>
  <c r="B53" i="5"/>
  <c r="B53" i="11" s="1"/>
  <c r="A54" i="5"/>
  <c r="A54" i="11" s="1"/>
  <c r="B54" i="5"/>
  <c r="B54" i="11" s="1"/>
  <c r="A55" i="5"/>
  <c r="A55" i="11" s="1"/>
  <c r="B55" i="5"/>
  <c r="B55" i="11" s="1"/>
  <c r="A56" i="5"/>
  <c r="A56" i="11" s="1"/>
  <c r="B56" i="5"/>
  <c r="B56" i="11" s="1"/>
  <c r="A57" i="5"/>
  <c r="A57" i="11" s="1"/>
  <c r="B57" i="5"/>
  <c r="B57" i="11" s="1"/>
  <c r="A58" i="5"/>
  <c r="A58" i="11" s="1"/>
  <c r="B58" i="5"/>
  <c r="B58" i="11" s="1"/>
  <c r="A59" i="5"/>
  <c r="A59" i="11" s="1"/>
  <c r="B59" i="5"/>
  <c r="B59" i="11" s="1"/>
  <c r="A60" i="5"/>
  <c r="A60" i="11" s="1"/>
  <c r="B60" i="5"/>
  <c r="B60" i="11" s="1"/>
  <c r="A61" i="5"/>
  <c r="A61" i="11" s="1"/>
  <c r="B61" i="5"/>
  <c r="B61" i="11" s="1"/>
  <c r="A62" i="5"/>
  <c r="A126" i="5" s="1"/>
  <c r="A190" i="5" s="1"/>
  <c r="B62" i="5"/>
  <c r="B126" i="5" s="1"/>
  <c r="B190" i="5" s="1"/>
  <c r="A63" i="5"/>
  <c r="A127" i="5" s="1"/>
  <c r="A191" i="5" s="1"/>
  <c r="B63" i="5"/>
  <c r="B127" i="5" s="1"/>
  <c r="B191" i="5" s="1"/>
  <c r="A64" i="5"/>
  <c r="A128" i="5" s="1"/>
  <c r="A192" i="5" s="1"/>
  <c r="B64" i="5"/>
  <c r="B128" i="5" s="1"/>
  <c r="B192" i="5" s="1"/>
  <c r="B37" i="5"/>
  <c r="A37" i="5"/>
  <c r="A101" i="5" s="1"/>
  <c r="A165" i="5" s="1"/>
  <c r="A31" i="5"/>
  <c r="A95" i="5" s="1"/>
  <c r="A159" i="5" s="1"/>
  <c r="B31" i="5"/>
  <c r="B95" i="5" s="1"/>
  <c r="B159" i="5" s="1"/>
  <c r="A32" i="5"/>
  <c r="A32" i="11" s="1"/>
  <c r="B32" i="5"/>
  <c r="B32" i="11" s="1"/>
  <c r="A2" i="11"/>
  <c r="A34" i="11" s="1"/>
  <c r="A3" i="10"/>
  <c r="A36" i="10" s="1"/>
  <c r="I2" i="9"/>
  <c r="F2" i="9"/>
  <c r="B2" i="9"/>
  <c r="A2" i="5"/>
  <c r="A66" i="5" s="1"/>
  <c r="B63" i="11" l="1"/>
  <c r="A63" i="11"/>
  <c r="B62" i="11"/>
  <c r="A62" i="11"/>
  <c r="A64" i="10"/>
  <c r="B65" i="10"/>
  <c r="A65" i="10"/>
  <c r="B66" i="10"/>
  <c r="B64" i="11"/>
  <c r="B64" i="10"/>
  <c r="A66" i="10"/>
  <c r="A64" i="11"/>
  <c r="A162" i="5"/>
  <c r="A130" i="5"/>
  <c r="B33" i="10"/>
  <c r="B31" i="11"/>
  <c r="A33" i="10"/>
  <c r="A31" i="11"/>
  <c r="B32" i="10"/>
  <c r="A32" i="10"/>
  <c r="A34" i="5"/>
  <c r="A98" i="5"/>
  <c r="J3" i="14"/>
  <c r="J2" i="14"/>
  <c r="B2" i="14"/>
  <c r="K2" i="15"/>
  <c r="L2" i="5" l="1"/>
  <c r="G2" i="5"/>
  <c r="B30" i="5" l="1"/>
  <c r="B31" i="10" s="1"/>
  <c r="A30" i="5"/>
  <c r="A31" i="10" s="1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8" i="5"/>
  <c r="A8" i="5"/>
  <c r="B7" i="5"/>
  <c r="A7" i="5"/>
  <c r="B6" i="5"/>
  <c r="A6" i="5"/>
  <c r="A70" i="5" s="1"/>
  <c r="A134" i="5" s="1"/>
  <c r="B5" i="5"/>
  <c r="A5" i="5"/>
  <c r="A6" i="10" s="1"/>
  <c r="I36" i="9" l="1"/>
  <c r="F36" i="9"/>
  <c r="B37" i="11"/>
  <c r="A37" i="11"/>
  <c r="A30" i="11"/>
  <c r="B30" i="11"/>
  <c r="B29" i="11"/>
  <c r="A29" i="11"/>
  <c r="B28" i="11"/>
  <c r="A28" i="11"/>
  <c r="B27" i="11"/>
  <c r="A27" i="11"/>
  <c r="B26" i="11"/>
  <c r="A26" i="11"/>
  <c r="B25" i="11"/>
  <c r="A25" i="11"/>
  <c r="B24" i="11"/>
  <c r="A24" i="11"/>
  <c r="B23" i="11"/>
  <c r="A23" i="11"/>
  <c r="B22" i="11"/>
  <c r="A22" i="11"/>
  <c r="B21" i="11"/>
  <c r="A21" i="11"/>
  <c r="B20" i="11"/>
  <c r="A20" i="11"/>
  <c r="B19" i="11"/>
  <c r="A19" i="11"/>
  <c r="B18" i="11"/>
  <c r="A18" i="11"/>
  <c r="B17" i="11"/>
  <c r="A17" i="11"/>
  <c r="B16" i="11"/>
  <c r="A16" i="11"/>
  <c r="A15" i="11"/>
  <c r="B15" i="11"/>
  <c r="J2" i="11"/>
  <c r="F2" i="11"/>
  <c r="B63" i="10"/>
  <c r="A63" i="10"/>
  <c r="B62" i="10"/>
  <c r="A62" i="10"/>
  <c r="B61" i="10"/>
  <c r="A61" i="10"/>
  <c r="B60" i="10"/>
  <c r="A60" i="10"/>
  <c r="B59" i="10"/>
  <c r="A59" i="10"/>
  <c r="B58" i="10"/>
  <c r="A58" i="10"/>
  <c r="B57" i="10"/>
  <c r="A57" i="10"/>
  <c r="B56" i="10"/>
  <c r="A56" i="10"/>
  <c r="B55" i="10"/>
  <c r="A55" i="10"/>
  <c r="B54" i="10"/>
  <c r="A54" i="10"/>
  <c r="B53" i="10"/>
  <c r="A53" i="10"/>
  <c r="B52" i="10"/>
  <c r="A52" i="10"/>
  <c r="B51" i="10"/>
  <c r="A51" i="10"/>
  <c r="B50" i="10"/>
  <c r="A50" i="10"/>
  <c r="B49" i="10"/>
  <c r="A49" i="10"/>
  <c r="B48" i="10"/>
  <c r="A48" i="10"/>
  <c r="B47" i="10"/>
  <c r="A47" i="10"/>
  <c r="B46" i="10"/>
  <c r="A46" i="10"/>
  <c r="B45" i="10"/>
  <c r="A45" i="10"/>
  <c r="B44" i="10"/>
  <c r="A44" i="10"/>
  <c r="B43" i="10"/>
  <c r="A43" i="10"/>
  <c r="B42" i="10"/>
  <c r="A42" i="10"/>
  <c r="B41" i="10"/>
  <c r="A41" i="10"/>
  <c r="B40" i="10"/>
  <c r="A40" i="10"/>
  <c r="B39" i="10"/>
  <c r="A39" i="10"/>
  <c r="B30" i="10"/>
  <c r="A30" i="10"/>
  <c r="B29" i="10"/>
  <c r="A29" i="10"/>
  <c r="B28" i="10"/>
  <c r="A28" i="10"/>
  <c r="B27" i="10"/>
  <c r="A27" i="10"/>
  <c r="B26" i="10"/>
  <c r="A26" i="10"/>
  <c r="B25" i="10"/>
  <c r="A25" i="10"/>
  <c r="B24" i="10"/>
  <c r="A24" i="10"/>
  <c r="B23" i="10"/>
  <c r="A23" i="10"/>
  <c r="B22" i="10"/>
  <c r="A22" i="10"/>
  <c r="B21" i="10"/>
  <c r="A21" i="10"/>
  <c r="B20" i="10"/>
  <c r="A20" i="10"/>
  <c r="B19" i="10"/>
  <c r="A19" i="10"/>
  <c r="B18" i="10"/>
  <c r="A18" i="10"/>
  <c r="B17" i="10"/>
  <c r="A17" i="10"/>
  <c r="B16" i="10"/>
  <c r="A16" i="10"/>
  <c r="B15" i="10"/>
  <c r="A15" i="10"/>
  <c r="B14" i="10"/>
  <c r="A14" i="10"/>
  <c r="B13" i="10"/>
  <c r="A13" i="10"/>
  <c r="B12" i="10"/>
  <c r="A12" i="10"/>
  <c r="B11" i="10"/>
  <c r="A11" i="10"/>
  <c r="B10" i="10"/>
  <c r="A10" i="10"/>
  <c r="B9" i="10"/>
  <c r="A9" i="10"/>
  <c r="B8" i="10"/>
  <c r="A8" i="10"/>
  <c r="B7" i="10"/>
  <c r="A7" i="10"/>
  <c r="B125" i="5"/>
  <c r="B189" i="5" s="1"/>
  <c r="A125" i="5"/>
  <c r="A189" i="5" s="1"/>
  <c r="B124" i="5"/>
  <c r="B188" i="5" s="1"/>
  <c r="A124" i="5"/>
  <c r="A188" i="5" s="1"/>
  <c r="B123" i="5"/>
  <c r="B187" i="5" s="1"/>
  <c r="A123" i="5"/>
  <c r="A187" i="5" s="1"/>
  <c r="B122" i="5"/>
  <c r="B186" i="5" s="1"/>
  <c r="A122" i="5"/>
  <c r="A186" i="5" s="1"/>
  <c r="B121" i="5"/>
  <c r="B185" i="5" s="1"/>
  <c r="A121" i="5"/>
  <c r="A185" i="5" s="1"/>
  <c r="B120" i="5"/>
  <c r="B184" i="5" s="1"/>
  <c r="A120" i="5"/>
  <c r="A184" i="5" s="1"/>
  <c r="B119" i="5"/>
  <c r="B183" i="5" s="1"/>
  <c r="A119" i="5"/>
  <c r="A183" i="5" s="1"/>
  <c r="B118" i="5"/>
  <c r="B182" i="5" s="1"/>
  <c r="A118" i="5"/>
  <c r="A182" i="5" s="1"/>
  <c r="B117" i="5"/>
  <c r="B181" i="5" s="1"/>
  <c r="A117" i="5"/>
  <c r="A181" i="5" s="1"/>
  <c r="B116" i="5"/>
  <c r="B180" i="5" s="1"/>
  <c r="A116" i="5"/>
  <c r="A180" i="5" s="1"/>
  <c r="B115" i="5"/>
  <c r="B179" i="5" s="1"/>
  <c r="A115" i="5"/>
  <c r="A179" i="5" s="1"/>
  <c r="B114" i="5"/>
  <c r="B178" i="5" s="1"/>
  <c r="A114" i="5"/>
  <c r="A178" i="5" s="1"/>
  <c r="B113" i="5"/>
  <c r="B177" i="5" s="1"/>
  <c r="A113" i="5"/>
  <c r="A177" i="5" s="1"/>
  <c r="B112" i="5"/>
  <c r="B176" i="5" s="1"/>
  <c r="A112" i="5"/>
  <c r="A176" i="5" s="1"/>
  <c r="B111" i="5"/>
  <c r="B175" i="5" s="1"/>
  <c r="A111" i="5"/>
  <c r="A175" i="5" s="1"/>
  <c r="B110" i="5"/>
  <c r="B174" i="5" s="1"/>
  <c r="A110" i="5"/>
  <c r="A174" i="5" s="1"/>
  <c r="B109" i="5"/>
  <c r="B173" i="5" s="1"/>
  <c r="A109" i="5"/>
  <c r="A173" i="5" s="1"/>
  <c r="B108" i="5"/>
  <c r="B172" i="5" s="1"/>
  <c r="A108" i="5"/>
  <c r="A172" i="5" s="1"/>
  <c r="B107" i="5"/>
  <c r="B171" i="5" s="1"/>
  <c r="A107" i="5"/>
  <c r="A171" i="5" s="1"/>
  <c r="B106" i="5"/>
  <c r="B170" i="5" s="1"/>
  <c r="A106" i="5"/>
  <c r="A170" i="5" s="1"/>
  <c r="B105" i="5"/>
  <c r="B169" i="5" s="1"/>
  <c r="A105" i="5"/>
  <c r="A169" i="5" s="1"/>
  <c r="B104" i="5"/>
  <c r="B168" i="5" s="1"/>
  <c r="A104" i="5"/>
  <c r="A168" i="5" s="1"/>
  <c r="B103" i="5"/>
  <c r="B167" i="5" s="1"/>
  <c r="A103" i="5"/>
  <c r="A167" i="5" s="1"/>
  <c r="B102" i="5"/>
  <c r="B166" i="5" s="1"/>
  <c r="A102" i="5"/>
  <c r="A166" i="5" s="1"/>
  <c r="B101" i="5"/>
  <c r="B165" i="5" s="1"/>
  <c r="B96" i="5"/>
  <c r="B160" i="5" s="1"/>
  <c r="A96" i="5"/>
  <c r="A160" i="5" s="1"/>
  <c r="B94" i="5"/>
  <c r="B158" i="5" s="1"/>
  <c r="A94" i="5"/>
  <c r="A158" i="5" s="1"/>
  <c r="B93" i="5"/>
  <c r="B157" i="5" s="1"/>
  <c r="A93" i="5"/>
  <c r="A157" i="5" s="1"/>
  <c r="B92" i="5"/>
  <c r="B156" i="5" s="1"/>
  <c r="A92" i="5"/>
  <c r="A156" i="5" s="1"/>
  <c r="B91" i="5"/>
  <c r="B155" i="5" s="1"/>
  <c r="A91" i="5"/>
  <c r="A155" i="5" s="1"/>
  <c r="B90" i="5"/>
  <c r="B154" i="5" s="1"/>
  <c r="A90" i="5"/>
  <c r="A154" i="5" s="1"/>
  <c r="B89" i="5"/>
  <c r="B153" i="5" s="1"/>
  <c r="A89" i="5"/>
  <c r="A153" i="5" s="1"/>
  <c r="B88" i="5"/>
  <c r="B152" i="5" s="1"/>
  <c r="A88" i="5"/>
  <c r="A152" i="5" s="1"/>
  <c r="B87" i="5"/>
  <c r="B151" i="5" s="1"/>
  <c r="A87" i="5"/>
  <c r="A151" i="5" s="1"/>
  <c r="B86" i="5"/>
  <c r="B150" i="5" s="1"/>
  <c r="A86" i="5"/>
  <c r="A150" i="5" s="1"/>
  <c r="B85" i="5"/>
  <c r="B149" i="5" s="1"/>
  <c r="A85" i="5"/>
  <c r="A149" i="5" s="1"/>
  <c r="B84" i="5"/>
  <c r="B148" i="5" s="1"/>
  <c r="A84" i="5"/>
  <c r="A148" i="5" s="1"/>
  <c r="B83" i="5"/>
  <c r="B147" i="5" s="1"/>
  <c r="A83" i="5"/>
  <c r="A147" i="5" s="1"/>
  <c r="B82" i="5"/>
  <c r="B146" i="5" s="1"/>
  <c r="A82" i="5"/>
  <c r="A146" i="5" s="1"/>
  <c r="B81" i="5"/>
  <c r="B145" i="5" s="1"/>
  <c r="A81" i="5"/>
  <c r="A145" i="5" s="1"/>
  <c r="B80" i="5"/>
  <c r="B144" i="5" s="1"/>
  <c r="A80" i="5"/>
  <c r="A144" i="5" s="1"/>
  <c r="B79" i="5"/>
  <c r="B143" i="5" s="1"/>
  <c r="A79" i="5"/>
  <c r="A143" i="5" s="1"/>
  <c r="B78" i="5"/>
  <c r="B142" i="5" s="1"/>
  <c r="A78" i="5"/>
  <c r="A142" i="5" s="1"/>
  <c r="B77" i="5"/>
  <c r="B141" i="5" s="1"/>
  <c r="A77" i="5"/>
  <c r="A141" i="5" s="1"/>
  <c r="B76" i="5"/>
  <c r="B140" i="5" s="1"/>
  <c r="A76" i="5"/>
  <c r="A140" i="5" s="1"/>
  <c r="B75" i="5"/>
  <c r="B139" i="5" s="1"/>
  <c r="A75" i="5"/>
  <c r="A139" i="5" s="1"/>
  <c r="B74" i="5"/>
  <c r="B138" i="5" s="1"/>
  <c r="A74" i="5"/>
  <c r="A138" i="5" s="1"/>
  <c r="B73" i="5"/>
  <c r="B137" i="5" s="1"/>
  <c r="A73" i="5"/>
  <c r="A137" i="5" s="1"/>
  <c r="B72" i="5"/>
  <c r="B136" i="5" s="1"/>
  <c r="A72" i="5"/>
  <c r="A136" i="5" s="1"/>
  <c r="B71" i="5"/>
  <c r="B135" i="5" s="1"/>
  <c r="A71" i="5"/>
  <c r="A135" i="5" s="1"/>
  <c r="B70" i="5"/>
  <c r="B134" i="5" s="1"/>
  <c r="B69" i="5"/>
  <c r="B133" i="5" s="1"/>
  <c r="A69" i="5"/>
  <c r="A133" i="5" s="1"/>
  <c r="E3" i="10"/>
  <c r="E36" i="10" s="1"/>
  <c r="I3" i="10"/>
  <c r="I36" i="10" s="1"/>
  <c r="G98" i="5"/>
  <c r="L98" i="5"/>
  <c r="L66" i="5"/>
  <c r="G66" i="5"/>
  <c r="L34" i="5"/>
  <c r="J34" i="11" s="1"/>
  <c r="G34" i="5"/>
  <c r="F34" i="11" s="1"/>
  <c r="L162" i="5" l="1"/>
  <c r="L130" i="5"/>
  <c r="G130" i="5"/>
  <c r="G162" i="5"/>
  <c r="B14" i="11"/>
  <c r="A14" i="11"/>
  <c r="B13" i="11"/>
  <c r="A13" i="11"/>
  <c r="B12" i="11"/>
  <c r="A12" i="11"/>
  <c r="B11" i="11"/>
  <c r="A11" i="11"/>
  <c r="B10" i="11"/>
  <c r="A10" i="11"/>
  <c r="B9" i="11"/>
  <c r="A9" i="11"/>
  <c r="B8" i="11"/>
  <c r="A8" i="11"/>
  <c r="B7" i="11"/>
  <c r="A7" i="11"/>
  <c r="B6" i="11"/>
  <c r="A6" i="11"/>
  <c r="B5" i="11"/>
  <c r="A5" i="11"/>
  <c r="B6" i="10"/>
  <c r="B36" i="9" l="1"/>
</calcChain>
</file>

<file path=xl/sharedStrings.xml><?xml version="1.0" encoding="utf-8"?>
<sst xmlns="http://schemas.openxmlformats.org/spreadsheetml/2006/main" count="557" uniqueCount="358">
  <si>
    <t>Farið í Jörð og sækið Excelskrá í túnspildulistann</t>
  </si>
  <si>
    <t>Takið þrjá fremstu dálkana þaðan og límið inn hér fyrir neðan í reit A10</t>
  </si>
  <si>
    <t>Ef spildurnar eru fleiri en 56 þarf að setja spildurnar inn í tvennu lagi</t>
  </si>
  <si>
    <t>Nafn bónda</t>
  </si>
  <si>
    <t>Bær</t>
  </si>
  <si>
    <t>Búsnr.</t>
  </si>
  <si>
    <t>Landnúmer</t>
  </si>
  <si>
    <t>Auðkenni</t>
  </si>
  <si>
    <t>Stærð</t>
  </si>
  <si>
    <t>15 - a</t>
  </si>
  <si>
    <t>15 - b</t>
  </si>
  <si>
    <t>21 - a</t>
  </si>
  <si>
    <t>21 - b</t>
  </si>
  <si>
    <t>21 - C</t>
  </si>
  <si>
    <t>Heimilisfang</t>
  </si>
  <si>
    <t>Auðkenni spildu    númer - nafn</t>
  </si>
  <si>
    <t>Stærð ha</t>
  </si>
  <si>
    <t>Dags.</t>
  </si>
  <si>
    <t>Tegund búfjár-
áburðar</t>
  </si>
  <si>
    <t>Áætlað þe.</t>
  </si>
  <si>
    <t>Fjöldi ferða</t>
  </si>
  <si>
    <t>Magn í ferð, tonn</t>
  </si>
  <si>
    <t>Magn tonn alls</t>
  </si>
  <si>
    <t>Eða  tonn á ha.</t>
  </si>
  <si>
    <t>Athugasemdir</t>
  </si>
  <si>
    <t>Dagsetn. 1 áb.</t>
  </si>
  <si>
    <t>Áburðarteg.</t>
  </si>
  <si>
    <t xml:space="preserve">Magn borið
 á   kg/spildu    </t>
  </si>
  <si>
    <t xml:space="preserve">Ökuhraði km/klst. </t>
  </si>
  <si>
    <t xml:space="preserve">Dagsetn. 2. áb. </t>
  </si>
  <si>
    <t>Magn borið      
á    kg/spildu</t>
  </si>
  <si>
    <t>Athugasemdir s.s. stilling dreifara</t>
  </si>
  <si>
    <t>Nafn</t>
  </si>
  <si>
    <t>Spilda (númer/nafn)</t>
  </si>
  <si>
    <t>Stærð í ha</t>
  </si>
  <si>
    <t>Ræktun</t>
  </si>
  <si>
    <t>Grasfræblanda</t>
  </si>
  <si>
    <t>Magn/ha</t>
  </si>
  <si>
    <t>Tegundir og yrki af grænfóðri, korni og grasi ef ekki er bara sáð grasfræblöndu</t>
  </si>
  <si>
    <t>Dags sáningar</t>
  </si>
  <si>
    <t>1. sláttur</t>
  </si>
  <si>
    <t>Bæjarheiti</t>
  </si>
  <si>
    <t>Auðkenni spildu númer - nafn</t>
  </si>
  <si>
    <t>Rækt-un</t>
  </si>
  <si>
    <t>Spilda slegin að hluta, ha</t>
  </si>
  <si>
    <t>Sláttu-dagur</t>
  </si>
  <si>
    <t>Hirðingar-dagur</t>
  </si>
  <si>
    <t>Einingar</t>
  </si>
  <si>
    <t>Fjöldi eininga</t>
  </si>
  <si>
    <t>Fóður-gæði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</si>
  <si>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í einingu</t>
    </r>
  </si>
  <si>
    <r>
      <t>Þurrefni í  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</si>
  <si>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Annað eða nánari skýringar</t>
  </si>
  <si>
    <t>2. sláttur</t>
  </si>
  <si>
    <t>3. sláttur</t>
  </si>
  <si>
    <t xml:space="preserve">*Ef um er að ræða grænfóður til beitar verður að skrá tilhögun beitar svo ræktun teljist styrkhæf  </t>
  </si>
  <si>
    <t>Ef engin beit átti sér stað á einhverju tímabili sleppið því að skrá beit á það tímabil</t>
  </si>
  <si>
    <t>Vorbeit</t>
  </si>
  <si>
    <t>Sumarbeit</t>
  </si>
  <si>
    <t>Haustbeit</t>
  </si>
  <si>
    <t>Ef spilda var beitt að hluta skráið stærð beitarhluta (ha)</t>
  </si>
  <si>
    <t>Lítil</t>
  </si>
  <si>
    <t>Meðal</t>
  </si>
  <si>
    <t>Mikil</t>
  </si>
  <si>
    <t xml:space="preserve">Meðal </t>
  </si>
  <si>
    <t>Leiðbeiningar um skráningu uppskeru og skýringar lykla</t>
  </si>
  <si>
    <t>Þessi atriði eru forskráð. Nýjar spildur þarf að skrá inn á blöðin.</t>
  </si>
  <si>
    <t>Nr. spildu</t>
  </si>
  <si>
    <t>Númer spildu í Jörð.is og/eða á viðeigandi túnkorti</t>
  </si>
  <si>
    <t>Nafn spildu</t>
  </si>
  <si>
    <t>Nafn spildu í Jörð.is og/eða á viðeigandi túnkkorti</t>
  </si>
  <si>
    <t>Stærð spildunnar</t>
  </si>
  <si>
    <t>Þessi atriði þarf að skrá á blaðið í samræmi við eftirfarandi lykla og tölur</t>
  </si>
  <si>
    <t>Spilda slegin að hluta</t>
  </si>
  <si>
    <t>1 Gras
2 Grænfóður
3 Korn
4 Olíujurtir
5 Iðnaðarjurtir</t>
  </si>
  <si>
    <t>Ef spilda er ekki slegin nema að hluta þarf að skrá í hekturum,  hve stór hluti var sleginn</t>
  </si>
  <si>
    <t>Sláttudagur</t>
  </si>
  <si>
    <t>Dagsetning sláttar</t>
  </si>
  <si>
    <t>Hirðingardagur</t>
  </si>
  <si>
    <t>Dagsetning hirðingar</t>
  </si>
  <si>
    <t>1 Rúllur
2 Ferbaggar/Litlir baggar
3 Vothey (Stæða/Turn/Flatgryfja)
4 Sekkir
5 Vagnar                                                                   
6 Hálmrúllur</t>
  </si>
  <si>
    <t>Fjöldi þeirra eininga af spildunni sem uppskeran er metin út frá</t>
  </si>
  <si>
    <t>Fóðurgæði</t>
  </si>
  <si>
    <t>A:  0,85 FEm/kg þe. Sáðgresi slegið fyrir skrið. Afurðafóður fyrir mjólkurkýr og ær á sauðburði.</t>
  </si>
  <si>
    <t>B:  0,80 FEm/kg þe. Sáðgresi slegið um skrið, snemmslegin eldri tún.</t>
  </si>
  <si>
    <t>C:  0,75 FEm/kg þe. Eldri tún. Miðsvetrarfóður fyrir sauðfé. Fóður fyrir geldkýr og hross í léttri brúkun.</t>
  </si>
  <si>
    <t xml:space="preserve">D:  0,70 FEm/kg þe. Síðslægja. Fóður fyrir hross á útigangi. </t>
  </si>
  <si>
    <r>
      <t>Rúmmetrar (m</t>
    </r>
    <r>
      <rPr>
        <b/>
        <vertAlign val="superscript"/>
        <sz val="14"/>
        <color theme="1"/>
        <rFont val="Calibri"/>
        <family val="2"/>
        <scheme val="minor"/>
      </rPr>
      <t xml:space="preserve">3 </t>
    </r>
    <r>
      <rPr>
        <b/>
        <sz val="14"/>
        <color theme="1"/>
        <rFont val="Calibri"/>
        <family val="2"/>
        <scheme val="minor"/>
      </rPr>
      <t>) í einingu</t>
    </r>
  </si>
  <si>
    <t>Rúllur, mismunandi stærðir</t>
  </si>
  <si>
    <t>Þvermál, cm</t>
  </si>
  <si>
    <t>lengd, cm</t>
  </si>
  <si>
    <r>
      <t>rúmmál, m</t>
    </r>
    <r>
      <rPr>
        <vertAlign val="superscript"/>
        <sz val="12"/>
        <color theme="1"/>
        <rFont val="Calibri"/>
        <family val="2"/>
        <scheme val="minor"/>
      </rPr>
      <t>3</t>
    </r>
  </si>
  <si>
    <t>Ferbaggar</t>
  </si>
  <si>
    <t>breidd, cm</t>
  </si>
  <si>
    <t>hæð, cm</t>
  </si>
  <si>
    <r>
      <t>m</t>
    </r>
    <r>
      <rPr>
        <vertAlign val="superscript"/>
        <sz val="12"/>
        <rFont val="Calibri"/>
        <family val="2"/>
        <scheme val="minor"/>
      </rPr>
      <t>3</t>
    </r>
  </si>
  <si>
    <t>Litlir baggar, þurrhey</t>
  </si>
  <si>
    <t>(h=36 cm, b=46 cm)</t>
  </si>
  <si>
    <t>Stærð á ferhyrningslaga stæðum, gryfjum og hlöðum má finna með því að margfalda saman lengd, breidd og hæð.</t>
  </si>
  <si>
    <r>
      <t>Þurrefni í m</t>
    </r>
    <r>
      <rPr>
        <b/>
        <vertAlign val="superscript"/>
        <sz val="14"/>
        <color theme="1"/>
        <rFont val="Calibri"/>
        <family val="2"/>
        <scheme val="minor"/>
      </rPr>
      <t>3</t>
    </r>
  </si>
  <si>
    <t>Skráið þá tölu úr listanum hér fyrir neðan sem best á við um rúmþyngd heysins í hverju tilviki.</t>
  </si>
  <si>
    <t>Rúllur</t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</si>
  <si>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(Blautt eða döggvott gras (15-20%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</si>
  <si>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(Slegið í þurrviðri, rúllað strax (20-25%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</si>
  <si>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(Slegið í þurrki, rúllað strax (25-30%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</si>
  <si>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(Þurrkað í 4-10 klst (30-40%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</si>
  <si>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(Forþurrkað í a.m.k. 1 dag, óskorið, rúlluvél af nýrri gerð  (40-50%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</si>
  <si>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(Forþurrkað í a.m.k. 1 dag, skorið, rúlluvél af nýrri gerð (40-50%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</si>
  <si>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(Hálfþurrt hey, rúlluvél af eldri gerð (50-70%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</si>
  <si>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(Óskorið hálfþurrt hey, rúlluvél af nýrri gerð (50-70% þe)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</si>
  <si>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(Skorið hálfþurrt hey, rúlluvél af nýrri gerð (50-70%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</si>
  <si>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(Mikið skorið hálfþurrt hey, rúlluvél af nýrri gerð (50-70%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</si>
  <si>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(Forþurrkað hey í amk 1 dag, 30-40%)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</si>
  <si>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(Hálfþurrt hey, 60-70% þe)</t>
    </r>
  </si>
  <si>
    <t>Litlir baggar</t>
  </si>
  <si>
    <r>
      <t>kg.þe/m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Þurrt meðalfast bundið</t>
    </r>
  </si>
  <si>
    <r>
      <t>kg.þe/m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Þurrt fast bundið</t>
    </r>
  </si>
  <si>
    <t>Vothey</t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</si>
  <si>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(Laust í vagni (25-30%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</si>
  <si>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(Laust í vagni (um 35%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</si>
  <si>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(Laust í vagni (um 40%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</si>
  <si>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(Gróft, í turni eða flatgryfju)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</si>
  <si>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(Fínt í turni eða flatgryfju)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</si>
  <si>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(Fínt í flatgryfju, góð jöfnun og vel þjappað með þungri vél)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</si>
  <si>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(Heymeti)</t>
    </r>
  </si>
  <si>
    <t>Grænfóður</t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</si>
  <si>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(Mjög blautt grænfóður (15-20%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</si>
  <si>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(Grænfóður, aðeins farið að þorna (20-25 þe))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</si>
  <si>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(Nokkuð þurrt grænfóður (30-35% þe))</t>
    </r>
  </si>
  <si>
    <t>Þurrhey laust</t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</si>
  <si>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Þurrhey, gróft, laust, kaldverkað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</si>
  <si>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Þurrhey fínt laust kaldverkað</t>
    </r>
  </si>
  <si>
    <r>
      <t>kg. þe/m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Þurrhey, fíngert laust, hefur hitnað í því</t>
    </r>
  </si>
  <si>
    <t>Minnisatriði:</t>
  </si>
  <si>
    <t xml:space="preserve">Með fylgja blöð fyrir fyrsta slátt og annan slátt. Þurfi að skrá þriðju uppskeru skal gera það í auðar línur á blaði ætluðu öðrum slætti.
Vinsamlegast notið prentstafi við skráningu. Blöð sem eru óskýr eða illa útfyllt munu tefja fyrir skráningu. </t>
  </si>
  <si>
    <t>Hér eru dæmi um það hvernig skráning á uppskeru gæti verið</t>
  </si>
  <si>
    <t>Bóndi</t>
  </si>
  <si>
    <t>Sveitabær</t>
  </si>
  <si>
    <t>Nr spildu</t>
  </si>
  <si>
    <t xml:space="preserve"> Sláttu- dagur</t>
  </si>
  <si>
    <t>Austan við hús</t>
  </si>
  <si>
    <t>A</t>
  </si>
  <si>
    <t>Stórar rúllur</t>
  </si>
  <si>
    <t>Við hlöðu</t>
  </si>
  <si>
    <t>B</t>
  </si>
  <si>
    <t>Ferbaggar 1,4 m að lengd</t>
  </si>
  <si>
    <t>Fjárhúsholt</t>
  </si>
  <si>
    <t>D</t>
  </si>
  <si>
    <r>
      <t>160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í stæðu</t>
    </r>
  </si>
  <si>
    <t>Grænfóðurstykkið</t>
  </si>
  <si>
    <t>Bakki</t>
  </si>
  <si>
    <t>C</t>
  </si>
  <si>
    <t>Litlir þurrheysbaggar</t>
  </si>
  <si>
    <t>Blautamýri</t>
  </si>
  <si>
    <t xml:space="preserve"> </t>
  </si>
  <si>
    <t>1 - Fjóshóll</t>
  </si>
  <si>
    <t>x</t>
  </si>
  <si>
    <t>2 - Langaspilda</t>
  </si>
  <si>
    <t>3 - Eyri</t>
  </si>
  <si>
    <t>4 - Tangi</t>
  </si>
  <si>
    <t>Grasfræblöndur og stök yrki grastegunda</t>
  </si>
  <si>
    <t>Spildunr.</t>
  </si>
  <si>
    <t>Söluaðili</t>
  </si>
  <si>
    <t>Skráið númerið sem spildan ber á túnkorti eða í jörð.is</t>
  </si>
  <si>
    <t>Bústólpi</t>
  </si>
  <si>
    <t xml:space="preserve">Grasfræblanda 1 - Grasfræblanda 2 - Grasfræblanda 3 - Grasfræblanda Heyfengur </t>
  </si>
  <si>
    <t>Grasfræblanda Sígild - Smáragrasblanda - Blómablanda - Einær rýgresisblanda Protaplus</t>
  </si>
  <si>
    <t>Fóðurblandan</t>
  </si>
  <si>
    <t>Sígild - Sígild (forsmituð) - Heyfengur - Beit og Heyfengur - Vallarfoxblanda - Smáragrasblanda (forsmituð)</t>
  </si>
  <si>
    <t>Skráið nafnið sem spildan ber á túnkorti eða í jörð.is</t>
  </si>
  <si>
    <t>Landgræðslublanda - Smára dúet (forsmitaður) - Einær rýgresisblanda Protaplus</t>
  </si>
  <si>
    <t>Lífland</t>
  </si>
  <si>
    <t>Grasfræblanda K - Finnlandsblanda - Rýgresisblanda LÍF - Fjölgrasablanda LÍF - Smáratún Taða -</t>
  </si>
  <si>
    <t>Smáratún Slægja - Smáratún Spretta  - Smáratún Beit - Ísáningarblanda - Vallarfoxblanda LÍF</t>
  </si>
  <si>
    <t>Landstólpi</t>
  </si>
  <si>
    <t>Stólpablanda I fyrir kýr - Stólpablanda II fyrir fé og beit, Stólpablanda III -m/Forsmituðum smára</t>
  </si>
  <si>
    <t>SS</t>
  </si>
  <si>
    <t>Grasfræblanda SS Alhliða - Grasfræblanda SS Tún - Grasfræblanda SS Rækt - Smári Alhliða</t>
  </si>
  <si>
    <t>Skráið stærð spildu. Ef ræktaður er hluti túnspildu tilgreinið þá stærð ræktunar og hafið heildarstærð túnspildunnar í sviga.</t>
  </si>
  <si>
    <t>Smári Vallar - Smári Landgræðsla</t>
  </si>
  <si>
    <t>Eco-Garden</t>
  </si>
  <si>
    <t>Uppskera - Beit - Prótein - Ísáning - Noregur I - Noregur II - Viðgerð</t>
  </si>
  <si>
    <t>Tegund</t>
  </si>
  <si>
    <t>Yrki</t>
  </si>
  <si>
    <t xml:space="preserve">1 - Gras                                      2 - Grænfóður
3 - Korn                                      4 - Olíujurtir 
5 - Garðrækt                             6 - Iðnaðarjurtir
Sé grænfóðri sáð með grasi þarf að skrá tegund og yrki þess eða þeirra ef um fleiri en eina tegund er að ræða. </t>
  </si>
  <si>
    <t>Vallarfoxgras</t>
  </si>
  <si>
    <t>Engmo</t>
  </si>
  <si>
    <t>Grindstad</t>
  </si>
  <si>
    <t>Hertta</t>
  </si>
  <si>
    <t>Liljeos</t>
  </si>
  <si>
    <t>Lidar</t>
  </si>
  <si>
    <t>Nuutti</t>
  </si>
  <si>
    <t>Rakel</t>
  </si>
  <si>
    <t>Rhonia</t>
  </si>
  <si>
    <t>Rubinia</t>
  </si>
  <si>
    <t xml:space="preserve">Snorri </t>
  </si>
  <si>
    <t>Switch</t>
  </si>
  <si>
    <t>Tenho</t>
  </si>
  <si>
    <t>Tuukka</t>
  </si>
  <si>
    <t>Uula</t>
  </si>
  <si>
    <t>Vega</t>
  </si>
  <si>
    <t>Vallarsveifgras</t>
  </si>
  <si>
    <t>Balin</t>
  </si>
  <si>
    <t>Baron</t>
  </si>
  <si>
    <t>Kupol</t>
  </si>
  <si>
    <t>Opal</t>
  </si>
  <si>
    <t>Oxford</t>
  </si>
  <si>
    <t>Hávingull</t>
  </si>
  <si>
    <t>Baraika</t>
  </si>
  <si>
    <t>Inkeri</t>
  </si>
  <si>
    <t>Klaara</t>
  </si>
  <si>
    <t>Laura</t>
  </si>
  <si>
    <t>Revansch</t>
  </si>
  <si>
    <t>Vallarrýgresi</t>
  </si>
  <si>
    <t>Bartasja</t>
  </si>
  <si>
    <t xml:space="preserve">Birger (4n) </t>
  </si>
  <si>
    <t>Birger (4n)</t>
  </si>
  <si>
    <t>Calibra</t>
  </si>
  <si>
    <t>Kentaur (4n)</t>
  </si>
  <si>
    <t>Mathilde (4n)</t>
  </si>
  <si>
    <t>Riikka (2n)</t>
  </si>
  <si>
    <t>Túnvingull</t>
  </si>
  <si>
    <t>Barustic</t>
  </si>
  <si>
    <t xml:space="preserve">Gondolin </t>
  </si>
  <si>
    <t>Reverent</t>
  </si>
  <si>
    <t>Rubin</t>
  </si>
  <si>
    <t>Sauðvingull</t>
  </si>
  <si>
    <t>Ridu</t>
  </si>
  <si>
    <t>Selgresi</t>
  </si>
  <si>
    <t>Tuatra</t>
  </si>
  <si>
    <t>Strandreyr</t>
  </si>
  <si>
    <t>Bamse F</t>
  </si>
  <si>
    <t>Hálmur</t>
  </si>
  <si>
    <t>Pedja</t>
  </si>
  <si>
    <t>Hér skal skrá tilbúnar grasfræblöndur.
Koma þarf fram hver söluaðili blöndunnar er og nafn hennar.</t>
  </si>
  <si>
    <t>Rauðsmári</t>
  </si>
  <si>
    <t>Ares</t>
  </si>
  <si>
    <t>Torun (4n)</t>
  </si>
  <si>
    <t xml:space="preserve">Yngve (2n) </t>
  </si>
  <si>
    <t>Peggy (4n)</t>
  </si>
  <si>
    <t>Saija (2n)</t>
  </si>
  <si>
    <t>Hvítsmári</t>
  </si>
  <si>
    <t>Edith</t>
  </si>
  <si>
    <t xml:space="preserve">Hebe </t>
  </si>
  <si>
    <t>Undrom</t>
  </si>
  <si>
    <t>Logasmári</t>
  </si>
  <si>
    <t>Heusers Ostaat</t>
  </si>
  <si>
    <t>Hestabaunir</t>
  </si>
  <si>
    <t>Sampo</t>
  </si>
  <si>
    <t>Fóðurmergkál</t>
  </si>
  <si>
    <t>Bombardier</t>
  </si>
  <si>
    <t>Grampian</t>
  </si>
  <si>
    <t xml:space="preserve">Grüner Angeliter </t>
  </si>
  <si>
    <t>Keeper</t>
  </si>
  <si>
    <t>Sáðmagn á ha.  Þessi reitur á við um grasfræblöndur.</t>
  </si>
  <si>
    <t>Fóðurnæpa</t>
  </si>
  <si>
    <t>Samson</t>
  </si>
  <si>
    <t>Hafrar</t>
  </si>
  <si>
    <t>Belinda</t>
  </si>
  <si>
    <t>Inka</t>
  </si>
  <si>
    <t>Matty</t>
  </si>
  <si>
    <t>Nike</t>
  </si>
  <si>
    <t>Sandy</t>
  </si>
  <si>
    <t>Symphony</t>
  </si>
  <si>
    <t>Taika</t>
  </si>
  <si>
    <t>Scotty</t>
  </si>
  <si>
    <t xml:space="preserve">Tegund og yrki </t>
  </si>
  <si>
    <t>Sumarrýgresi</t>
  </si>
  <si>
    <t>Attain</t>
  </si>
  <si>
    <t>Lemnos</t>
  </si>
  <si>
    <t xml:space="preserve">Barspectra  </t>
  </si>
  <si>
    <t>Bartigra</t>
  </si>
  <si>
    <t>Meljump</t>
  </si>
  <si>
    <t>Swale</t>
  </si>
  <si>
    <t>Vetrarrepja</t>
  </si>
  <si>
    <t>Barcoli</t>
  </si>
  <si>
    <t>Barsica</t>
  </si>
  <si>
    <t>Diana</t>
  </si>
  <si>
    <t>Fontan</t>
  </si>
  <si>
    <t>Hobson</t>
  </si>
  <si>
    <t>Interval</t>
  </si>
  <si>
    <t>Licapo</t>
  </si>
  <si>
    <t>Ringo</t>
  </si>
  <si>
    <t>Hér skal skrá tegund og yrki.</t>
  </si>
  <si>
    <t>Unicorn</t>
  </si>
  <si>
    <t>Akela</t>
  </si>
  <si>
    <t>Vetrarrúgur</t>
  </si>
  <si>
    <t>Reetta</t>
  </si>
  <si>
    <t>Vetrarrýgresi</t>
  </si>
  <si>
    <t>Barmultra</t>
  </si>
  <si>
    <t xml:space="preserve">Dasas  (2n)   </t>
  </si>
  <si>
    <t>Danergo (4n)</t>
  </si>
  <si>
    <t>Melduo</t>
  </si>
  <si>
    <t>Meroa (4n)</t>
  </si>
  <si>
    <t>Melina</t>
  </si>
  <si>
    <t>Nana</t>
  </si>
  <si>
    <t>Turgo (4n)</t>
  </si>
  <si>
    <t>Grænf.blanda</t>
  </si>
  <si>
    <t>Protaplus (rýgresi og smári)</t>
  </si>
  <si>
    <t>Fóðurbeðja</t>
  </si>
  <si>
    <t>Blizzard</t>
  </si>
  <si>
    <t>Sáðmagn á ha. Skráið sáðmagn af hverri tegund/yrki fyrir sig.</t>
  </si>
  <si>
    <t>Ertur</t>
  </si>
  <si>
    <t>Bagoo</t>
  </si>
  <si>
    <t>Ingrid</t>
  </si>
  <si>
    <t>Matilda</t>
  </si>
  <si>
    <t>Bygg til þroska 2 raða</t>
  </si>
  <si>
    <t xml:space="preserve">Anneli </t>
  </si>
  <si>
    <t>Annika</t>
  </si>
  <si>
    <t>Arild</t>
  </si>
  <si>
    <t>Filippa</t>
  </si>
  <si>
    <t>Kría</t>
  </si>
  <si>
    <t>Marie</t>
  </si>
  <si>
    <t>Bygg til þroska 6 raða</t>
  </si>
  <si>
    <t xml:space="preserve">Aukusti   </t>
  </si>
  <si>
    <t>Brage</t>
  </si>
  <si>
    <t>Bredo</t>
  </si>
  <si>
    <t>Heder</t>
  </si>
  <si>
    <t>Hermanni</t>
  </si>
  <si>
    <t>Judit</t>
  </si>
  <si>
    <t>Mainio</t>
  </si>
  <si>
    <t>Dagsetning sáningar</t>
  </si>
  <si>
    <t>Onerva</t>
  </si>
  <si>
    <t>Smyrill</t>
  </si>
  <si>
    <t>Sverre</t>
  </si>
  <si>
    <t>Vertti</t>
  </si>
  <si>
    <t>Vilde</t>
  </si>
  <si>
    <t>Hafrar til þroska</t>
  </si>
  <si>
    <t>Cilla</t>
  </si>
  <si>
    <t>Niklas</t>
  </si>
  <si>
    <t>Perttu</t>
  </si>
  <si>
    <t>Vetrarhveiti til þroska</t>
  </si>
  <si>
    <t>Botnica</t>
  </si>
  <si>
    <t>Ceylon</t>
  </si>
  <si>
    <t xml:space="preserve">Vorhveiti </t>
  </si>
  <si>
    <t>Helmi</t>
  </si>
  <si>
    <t>Minnisatriði</t>
  </si>
  <si>
    <t>Grant</t>
  </si>
  <si>
    <t>Subebop</t>
  </si>
  <si>
    <t>Olíunepja</t>
  </si>
  <si>
    <t xml:space="preserve">Cordelía (vor) </t>
  </si>
  <si>
    <t>Synthia</t>
  </si>
  <si>
    <t>Largo</t>
  </si>
  <si>
    <t xml:space="preserve">Vinsamlegast notið prentstafi við skráningu. Blöð sem eru óskýr eða illa útfyllt munu tefja fyrir skráningu. </t>
  </si>
  <si>
    <t>Hér eru dæmi um það hvernig skráning á ræktun gæti verið</t>
  </si>
  <si>
    <t>9 Heimatún</t>
  </si>
  <si>
    <t>Grasfræblanda úr lista</t>
  </si>
  <si>
    <t>10   Fjósbletturinn</t>
  </si>
  <si>
    <t>0,5   (1,5)</t>
  </si>
  <si>
    <t>Vetrarrepja, Hobson</t>
  </si>
  <si>
    <t>11 Fjárhúsholt</t>
  </si>
  <si>
    <t>Vallarfoxgras, Snorri</t>
  </si>
  <si>
    <t>Vallarfoxgras, Rakel</t>
  </si>
  <si>
    <t>Vallarrýgresi, Birger</t>
  </si>
  <si>
    <t>12 Garður</t>
  </si>
  <si>
    <t>Bygg, Kría</t>
  </si>
  <si>
    <t>Ólafur</t>
  </si>
  <si>
    <t>Hagi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</si>
</sst>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.0"/>
  </numFmts>
  <fonts count="5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rgb="FF0070C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 "/>
    </font>
    <font>
      <vertAlign val="superscript"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1"/>
      <name val="Calibri"/>
      <family val="2"/>
      <scheme val="minor"/>
    </font>
    <font>
      <i/>
      <sz val="11"/>
      <name val="Calibri"/>
      <family val="2"/>
    </font>
    <font>
      <i/>
      <sz val="11"/>
      <color rgb="FF000000"/>
      <name val="Calibri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i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charset val="1"/>
    </font>
    <font>
      <sz val="13"/>
      <color rgb="FF000000"/>
      <name val="System-Ui"/>
      <charset val="1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6">
    <xf numFmtId="0" fontId="0" fillId="0" borderId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402">
    <xf numFmtId="0" fontId="0" fillId="0" borderId="0" xfId="0"/>
    <xf numFmtId="0" fontId="0" fillId="0" borderId="4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0" fillId="0" borderId="3" xfId="0" applyBorder="1"/>
    <xf numFmtId="0" fontId="0" fillId="0" borderId="7" xfId="0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/>
    </xf>
    <xf numFmtId="0" fontId="12" fillId="0" borderId="4" xfId="0" applyFont="1" applyBorder="1"/>
    <xf numFmtId="0" fontId="0" fillId="0" borderId="6" xfId="0" applyBorder="1"/>
    <xf numFmtId="0" fontId="0" fillId="0" borderId="9" xfId="0" applyBorder="1"/>
    <xf numFmtId="0" fontId="0" fillId="0" borderId="0" xfId="0" applyAlignment="1">
      <alignment vertical="center"/>
    </xf>
    <xf numFmtId="9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12" fillId="0" borderId="15" xfId="0" applyFont="1" applyBorder="1"/>
    <xf numFmtId="0" fontId="12" fillId="0" borderId="16" xfId="0" applyFont="1" applyBorder="1"/>
    <xf numFmtId="0" fontId="12" fillId="0" borderId="8" xfId="0" applyFont="1" applyBorder="1"/>
    <xf numFmtId="0" fontId="2" fillId="0" borderId="18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9" fontId="0" fillId="0" borderId="24" xfId="0" applyNumberFormat="1" applyBorder="1" applyAlignment="1">
      <alignment horizontal="center"/>
    </xf>
    <xf numFmtId="0" fontId="0" fillId="0" borderId="24" xfId="0" applyBorder="1"/>
    <xf numFmtId="0" fontId="0" fillId="0" borderId="30" xfId="0" applyBorder="1"/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/>
    </xf>
    <xf numFmtId="2" fontId="12" fillId="0" borderId="4" xfId="0" applyNumberFormat="1" applyFont="1" applyBorder="1"/>
    <xf numFmtId="2" fontId="12" fillId="0" borderId="8" xfId="0" applyNumberFormat="1" applyFont="1" applyBorder="1"/>
    <xf numFmtId="0" fontId="4" fillId="0" borderId="0" xfId="0" applyFont="1"/>
    <xf numFmtId="0" fontId="3" fillId="0" borderId="0" xfId="0" applyFont="1"/>
    <xf numFmtId="0" fontId="22" fillId="0" borderId="0" xfId="0" applyFont="1"/>
    <xf numFmtId="0" fontId="5" fillId="0" borderId="0" xfId="0" applyFont="1"/>
    <xf numFmtId="0" fontId="13" fillId="0" borderId="35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0" fillId="0" borderId="19" xfId="0" applyBorder="1"/>
    <xf numFmtId="0" fontId="20" fillId="0" borderId="0" xfId="0" applyFont="1" applyAlignment="1">
      <alignment vertical="center"/>
    </xf>
    <xf numFmtId="0" fontId="0" fillId="0" borderId="35" xfId="0" applyBorder="1"/>
    <xf numFmtId="0" fontId="2" fillId="0" borderId="39" xfId="0" applyFont="1" applyBorder="1" applyAlignment="1">
      <alignment horizontal="center" wrapText="1"/>
    </xf>
    <xf numFmtId="0" fontId="2" fillId="0" borderId="35" xfId="0" applyFont="1" applyBorder="1" applyAlignment="1">
      <alignment horizontal="center"/>
    </xf>
    <xf numFmtId="0" fontId="2" fillId="0" borderId="35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/>
    </xf>
    <xf numFmtId="0" fontId="24" fillId="0" borderId="0" xfId="0" applyFont="1"/>
    <xf numFmtId="0" fontId="1" fillId="0" borderId="0" xfId="0" applyFont="1"/>
    <xf numFmtId="0" fontId="26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25" fillId="0" borderId="1" xfId="0" applyFont="1" applyBorder="1" applyAlignment="1">
      <alignment vertical="top"/>
    </xf>
    <xf numFmtId="2" fontId="26" fillId="0" borderId="1" xfId="0" applyNumberFormat="1" applyFont="1" applyBorder="1" applyAlignment="1">
      <alignment vertical="top"/>
    </xf>
    <xf numFmtId="0" fontId="28" fillId="0" borderId="0" xfId="0" applyFont="1"/>
    <xf numFmtId="0" fontId="2" fillId="0" borderId="17" xfId="0" applyFont="1" applyBorder="1" applyAlignment="1">
      <alignment horizontal="center" wrapText="1"/>
    </xf>
    <xf numFmtId="0" fontId="31" fillId="0" borderId="18" xfId="0" applyFont="1" applyBorder="1" applyAlignment="1">
      <alignment horizontal="center" wrapText="1"/>
    </xf>
    <xf numFmtId="0" fontId="0" fillId="0" borderId="34" xfId="0" applyBorder="1" applyAlignment="1">
      <alignment textRotation="90"/>
    </xf>
    <xf numFmtId="0" fontId="0" fillId="0" borderId="35" xfId="0" applyBorder="1" applyAlignment="1">
      <alignment textRotation="90"/>
    </xf>
    <xf numFmtId="0" fontId="0" fillId="0" borderId="32" xfId="0" applyBorder="1" applyAlignment="1">
      <alignment textRotation="90"/>
    </xf>
    <xf numFmtId="0" fontId="26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2" fillId="0" borderId="31" xfId="0" applyFont="1" applyBorder="1"/>
    <xf numFmtId="0" fontId="2" fillId="0" borderId="32" xfId="0" applyFont="1" applyBorder="1"/>
    <xf numFmtId="0" fontId="0" fillId="0" borderId="21" xfId="0" applyBorder="1" applyAlignment="1">
      <alignment textRotation="90"/>
    </xf>
    <xf numFmtId="0" fontId="35" fillId="0" borderId="0" xfId="0" applyFont="1"/>
    <xf numFmtId="0" fontId="2" fillId="0" borderId="18" xfId="0" applyFont="1" applyBorder="1" applyAlignment="1">
      <alignment vertical="center" wrapText="1"/>
    </xf>
    <xf numFmtId="165" fontId="0" fillId="0" borderId="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4" xfId="0" applyNumberFormat="1" applyBorder="1"/>
    <xf numFmtId="1" fontId="0" fillId="0" borderId="30" xfId="0" applyNumberFormat="1" applyBorder="1"/>
    <xf numFmtId="1" fontId="0" fillId="0" borderId="4" xfId="0" applyNumberFormat="1" applyBorder="1" applyAlignment="1">
      <alignment horizontal="center"/>
    </xf>
    <xf numFmtId="1" fontId="0" fillId="0" borderId="4" xfId="0" applyNumberFormat="1" applyBorder="1"/>
    <xf numFmtId="1" fontId="0" fillId="0" borderId="8" xfId="0" applyNumberFormat="1" applyBorder="1"/>
    <xf numFmtId="2" fontId="0" fillId="0" borderId="4" xfId="0" applyNumberFormat="1" applyBorder="1" applyAlignment="1">
      <alignment horizontal="center"/>
    </xf>
    <xf numFmtId="0" fontId="13" fillId="0" borderId="39" xfId="0" applyFont="1" applyBorder="1" applyAlignment="1">
      <alignment horizontal="center" wrapText="1"/>
    </xf>
    <xf numFmtId="0" fontId="37" fillId="0" borderId="49" xfId="0" applyFont="1" applyBorder="1" applyAlignment="1">
      <alignment horizontal="center" wrapText="1"/>
    </xf>
    <xf numFmtId="0" fontId="0" fillId="0" borderId="48" xfId="0" applyBorder="1"/>
    <xf numFmtId="0" fontId="13" fillId="0" borderId="51" xfId="0" applyFont="1" applyBorder="1" applyAlignment="1">
      <alignment horizontal="center" wrapText="1"/>
    </xf>
    <xf numFmtId="0" fontId="13" fillId="0" borderId="50" xfId="0" applyFont="1" applyBorder="1" applyAlignment="1">
      <alignment horizontal="center" wrapText="1"/>
    </xf>
    <xf numFmtId="0" fontId="0" fillId="0" borderId="2" xfId="0" applyBorder="1"/>
    <xf numFmtId="0" fontId="13" fillId="0" borderId="52" xfId="0" applyFont="1" applyBorder="1" applyAlignment="1">
      <alignment horizontal="center" wrapText="1"/>
    </xf>
    <xf numFmtId="0" fontId="13" fillId="0" borderId="51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/>
    </xf>
    <xf numFmtId="9" fontId="0" fillId="0" borderId="23" xfId="0" applyNumberFormat="1" applyBorder="1" applyAlignment="1">
      <alignment horizontal="center"/>
    </xf>
    <xf numFmtId="0" fontId="6" fillId="0" borderId="49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31" fillId="0" borderId="51" xfId="0" applyFont="1" applyBorder="1" applyAlignment="1">
      <alignment horizontal="center" wrapText="1"/>
    </xf>
    <xf numFmtId="0" fontId="2" fillId="0" borderId="51" xfId="0" applyFont="1" applyBorder="1" applyAlignment="1">
      <alignment horizontal="center" vertical="center" wrapText="1"/>
    </xf>
    <xf numFmtId="0" fontId="18" fillId="0" borderId="50" xfId="0" applyFont="1" applyBorder="1" applyAlignment="1">
      <alignment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left"/>
    </xf>
    <xf numFmtId="0" fontId="0" fillId="7" borderId="42" xfId="0" applyFill="1" applyBorder="1"/>
    <xf numFmtId="0" fontId="2" fillId="7" borderId="42" xfId="0" applyFont="1" applyFill="1" applyBorder="1"/>
    <xf numFmtId="0" fontId="0" fillId="7" borderId="0" xfId="0" applyFill="1"/>
    <xf numFmtId="0" fontId="6" fillId="7" borderId="0" xfId="0" applyFont="1" applyFill="1"/>
    <xf numFmtId="0" fontId="5" fillId="7" borderId="24" xfId="0" applyFont="1" applyFill="1" applyBorder="1"/>
    <xf numFmtId="0" fontId="0" fillId="7" borderId="26" xfId="0" applyFill="1" applyBorder="1"/>
    <xf numFmtId="0" fontId="0" fillId="7" borderId="12" xfId="0" applyFill="1" applyBorder="1"/>
    <xf numFmtId="0" fontId="0" fillId="7" borderId="11" xfId="0" applyFill="1" applyBorder="1"/>
    <xf numFmtId="0" fontId="1" fillId="7" borderId="25" xfId="0" applyFont="1" applyFill="1" applyBorder="1"/>
    <xf numFmtId="0" fontId="0" fillId="7" borderId="25" xfId="0" applyFill="1" applyBorder="1"/>
    <xf numFmtId="0" fontId="0" fillId="7" borderId="1" xfId="0" applyFill="1" applyBorder="1"/>
    <xf numFmtId="0" fontId="1" fillId="7" borderId="42" xfId="0" applyFont="1" applyFill="1" applyBorder="1"/>
    <xf numFmtId="0" fontId="0" fillId="7" borderId="28" xfId="0" applyFill="1" applyBorder="1"/>
    <xf numFmtId="0" fontId="0" fillId="7" borderId="27" xfId="0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35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2" fillId="0" borderId="28" xfId="0" applyFont="1" applyBorder="1" applyAlignment="1">
      <alignment horizontal="left" vertical="center"/>
    </xf>
    <xf numFmtId="0" fontId="0" fillId="0" borderId="5" xfId="0" applyBorder="1"/>
    <xf numFmtId="0" fontId="0" fillId="0" borderId="29" xfId="0" applyBorder="1"/>
    <xf numFmtId="0" fontId="0" fillId="0" borderId="53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7" borderId="26" xfId="0" applyFont="1" applyFill="1" applyBorder="1"/>
    <xf numFmtId="0" fontId="25" fillId="0" borderId="1" xfId="0" applyFont="1" applyBorder="1" applyAlignment="1">
      <alignment horizontal="right" vertical="top"/>
    </xf>
    <xf numFmtId="165" fontId="26" fillId="0" borderId="1" xfId="0" applyNumberFormat="1" applyFont="1" applyBorder="1" applyAlignment="1">
      <alignment vertical="top"/>
    </xf>
    <xf numFmtId="0" fontId="1" fillId="6" borderId="1" xfId="0" applyFont="1" applyFill="1" applyBorder="1"/>
    <xf numFmtId="0" fontId="0" fillId="0" borderId="18" xfId="0" applyBorder="1"/>
    <xf numFmtId="165" fontId="0" fillId="0" borderId="0" xfId="0" applyNumberFormat="1"/>
    <xf numFmtId="0" fontId="26" fillId="0" borderId="28" xfId="0" applyFont="1" applyBorder="1" applyAlignment="1">
      <alignment vertical="top"/>
    </xf>
    <xf numFmtId="0" fontId="44" fillId="0" borderId="0" xfId="0" applyFont="1"/>
    <xf numFmtId="2" fontId="12" fillId="0" borderId="0" xfId="0" applyNumberFormat="1" applyFont="1" applyAlignment="1">
      <alignment horizontal="right"/>
    </xf>
    <xf numFmtId="0" fontId="45" fillId="0" borderId="0" xfId="0" applyFont="1"/>
    <xf numFmtId="0" fontId="12" fillId="0" borderId="47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54" xfId="0" applyFont="1" applyBorder="1" applyAlignment="1">
      <alignment horizontal="left"/>
    </xf>
    <xf numFmtId="0" fontId="12" fillId="0" borderId="58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2" fontId="12" fillId="0" borderId="46" xfId="0" applyNumberFormat="1" applyFont="1" applyBorder="1" applyAlignment="1">
      <alignment horizontal="right"/>
    </xf>
    <xf numFmtId="2" fontId="12" fillId="0" borderId="26" xfId="0" applyNumberFormat="1" applyFont="1" applyBorder="1" applyAlignment="1">
      <alignment horizontal="right"/>
    </xf>
    <xf numFmtId="2" fontId="12" fillId="0" borderId="61" xfId="0" applyNumberFormat="1" applyFont="1" applyBorder="1" applyAlignment="1">
      <alignment horizontal="right"/>
    </xf>
    <xf numFmtId="2" fontId="12" fillId="0" borderId="11" xfId="0" applyNumberFormat="1" applyFont="1" applyBorder="1" applyAlignment="1">
      <alignment horizontal="right"/>
    </xf>
    <xf numFmtId="2" fontId="12" fillId="0" borderId="60" xfId="0" applyNumberFormat="1" applyFont="1" applyBorder="1" applyAlignment="1">
      <alignment horizontal="right"/>
    </xf>
    <xf numFmtId="2" fontId="12" fillId="0" borderId="2" xfId="0" applyNumberFormat="1" applyFont="1" applyBorder="1" applyAlignment="1">
      <alignment horizontal="right"/>
    </xf>
    <xf numFmtId="2" fontId="12" fillId="0" borderId="4" xfId="0" applyNumberFormat="1" applyFont="1" applyBorder="1" applyAlignment="1">
      <alignment horizontal="right"/>
    </xf>
    <xf numFmtId="2" fontId="12" fillId="0" borderId="55" xfId="0" applyNumberFormat="1" applyFont="1" applyBorder="1" applyAlignment="1">
      <alignment horizontal="right"/>
    </xf>
    <xf numFmtId="2" fontId="12" fillId="0" borderId="59" xfId="0" applyNumberFormat="1" applyFont="1" applyBorder="1" applyAlignment="1">
      <alignment horizontal="right"/>
    </xf>
    <xf numFmtId="2" fontId="12" fillId="0" borderId="8" xfId="0" applyNumberFormat="1" applyFont="1" applyBorder="1" applyAlignment="1">
      <alignment horizontal="right"/>
    </xf>
    <xf numFmtId="0" fontId="46" fillId="0" borderId="0" xfId="25" applyFill="1" applyBorder="1" applyAlignment="1" applyProtection="1"/>
    <xf numFmtId="0" fontId="0" fillId="14" borderId="0" xfId="0" applyFill="1"/>
    <xf numFmtId="0" fontId="12" fillId="0" borderId="0" xfId="0" applyFont="1" applyAlignment="1">
      <alignment horizontal="left"/>
    </xf>
    <xf numFmtId="0" fontId="37" fillId="0" borderId="31" xfId="0" applyFont="1" applyBorder="1" applyAlignment="1">
      <alignment horizontal="center" wrapText="1"/>
    </xf>
    <xf numFmtId="0" fontId="36" fillId="0" borderId="34" xfId="0" applyFont="1" applyBorder="1" applyAlignment="1">
      <alignment horizontal="center" wrapText="1"/>
    </xf>
    <xf numFmtId="0" fontId="5" fillId="7" borderId="31" xfId="0" applyFont="1" applyFill="1" applyBorder="1"/>
    <xf numFmtId="0" fontId="0" fillId="7" borderId="62" xfId="0" applyFill="1" applyBorder="1"/>
    <xf numFmtId="0" fontId="0" fillId="7" borderId="32" xfId="0" applyFill="1" applyBorder="1"/>
    <xf numFmtId="0" fontId="20" fillId="7" borderId="64" xfId="0" applyFont="1" applyFill="1" applyBorder="1" applyAlignment="1">
      <alignment vertical="top"/>
    </xf>
    <xf numFmtId="0" fontId="20" fillId="7" borderId="66" xfId="0" applyFont="1" applyFill="1" applyBorder="1" applyAlignment="1">
      <alignment vertical="top"/>
    </xf>
    <xf numFmtId="0" fontId="6" fillId="5" borderId="40" xfId="0" applyFont="1" applyFill="1" applyBorder="1"/>
    <xf numFmtId="0" fontId="1" fillId="5" borderId="0" xfId="0" applyFont="1" applyFill="1"/>
    <xf numFmtId="0" fontId="1" fillId="5" borderId="14" xfId="0" applyFont="1" applyFill="1" applyBorder="1"/>
    <xf numFmtId="0" fontId="1" fillId="8" borderId="40" xfId="0" applyFont="1" applyFill="1" applyBorder="1" applyAlignment="1">
      <alignment horizontal="right"/>
    </xf>
    <xf numFmtId="0" fontId="6" fillId="9" borderId="40" xfId="0" applyFont="1" applyFill="1" applyBorder="1"/>
    <xf numFmtId="0" fontId="1" fillId="2" borderId="0" xfId="0" applyFont="1" applyFill="1"/>
    <xf numFmtId="0" fontId="1" fillId="2" borderId="14" xfId="0" applyFont="1" applyFill="1" applyBorder="1"/>
    <xf numFmtId="0" fontId="1" fillId="9" borderId="40" xfId="0" applyFont="1" applyFill="1" applyBorder="1" applyAlignment="1">
      <alignment horizontal="right"/>
    </xf>
    <xf numFmtId="0" fontId="6" fillId="10" borderId="40" xfId="0" applyFont="1" applyFill="1" applyBorder="1"/>
    <xf numFmtId="0" fontId="1" fillId="3" borderId="0" xfId="0" applyFont="1" applyFill="1"/>
    <xf numFmtId="0" fontId="1" fillId="3" borderId="14" xfId="0" applyFont="1" applyFill="1" applyBorder="1"/>
    <xf numFmtId="0" fontId="1" fillId="10" borderId="40" xfId="0" applyFont="1" applyFill="1" applyBorder="1" applyAlignment="1">
      <alignment horizontal="right"/>
    </xf>
    <xf numFmtId="0" fontId="6" fillId="11" borderId="40" xfId="0" applyFont="1" applyFill="1" applyBorder="1"/>
    <xf numFmtId="0" fontId="1" fillId="4" borderId="0" xfId="0" applyFont="1" applyFill="1"/>
    <xf numFmtId="0" fontId="1" fillId="4" borderId="14" xfId="0" applyFont="1" applyFill="1" applyBorder="1"/>
    <xf numFmtId="0" fontId="1" fillId="11" borderId="40" xfId="0" applyFont="1" applyFill="1" applyBorder="1" applyAlignment="1">
      <alignment horizontal="right"/>
    </xf>
    <xf numFmtId="0" fontId="6" fillId="13" borderId="40" xfId="0" applyFont="1" applyFill="1" applyBorder="1" applyAlignment="1">
      <alignment horizontal="left"/>
    </xf>
    <xf numFmtId="0" fontId="1" fillId="13" borderId="0" xfId="0" applyFont="1" applyFill="1"/>
    <xf numFmtId="0" fontId="1" fillId="13" borderId="14" xfId="0" applyFont="1" applyFill="1" applyBorder="1"/>
    <xf numFmtId="0" fontId="1" fillId="13" borderId="40" xfId="0" applyFont="1" applyFill="1" applyBorder="1" applyAlignment="1">
      <alignment horizontal="right"/>
    </xf>
    <xf numFmtId="0" fontId="6" fillId="12" borderId="40" xfId="0" applyFont="1" applyFill="1" applyBorder="1"/>
    <xf numFmtId="0" fontId="1" fillId="6" borderId="0" xfId="0" applyFont="1" applyFill="1"/>
    <xf numFmtId="0" fontId="1" fillId="6" borderId="14" xfId="0" applyFont="1" applyFill="1" applyBorder="1"/>
    <xf numFmtId="0" fontId="8" fillId="12" borderId="40" xfId="0" applyFont="1" applyFill="1" applyBorder="1" applyAlignment="1">
      <alignment horizontal="right" vertical="center"/>
    </xf>
    <xf numFmtId="0" fontId="8" fillId="12" borderId="65" xfId="0" applyFont="1" applyFill="1" applyBorder="1" applyAlignment="1">
      <alignment horizontal="right" vertical="center"/>
    </xf>
    <xf numFmtId="0" fontId="1" fillId="6" borderId="66" xfId="0" applyFont="1" applyFill="1" applyBorder="1"/>
    <xf numFmtId="0" fontId="0" fillId="7" borderId="40" xfId="0" applyFill="1" applyBorder="1"/>
    <xf numFmtId="0" fontId="0" fillId="7" borderId="14" xfId="0" applyFill="1" applyBorder="1"/>
    <xf numFmtId="0" fontId="5" fillId="7" borderId="63" xfId="0" applyFont="1" applyFill="1" applyBorder="1"/>
    <xf numFmtId="0" fontId="0" fillId="7" borderId="64" xfId="0" applyFill="1" applyBorder="1"/>
    <xf numFmtId="0" fontId="5" fillId="0" borderId="67" xfId="0" applyFont="1" applyBorder="1" applyAlignment="1">
      <alignment horizontal="left"/>
    </xf>
    <xf numFmtId="0" fontId="0" fillId="0" borderId="68" xfId="0" applyBorder="1"/>
    <xf numFmtId="0" fontId="0" fillId="0" borderId="69" xfId="0" applyBorder="1"/>
    <xf numFmtId="0" fontId="6" fillId="0" borderId="40" xfId="0" applyFont="1" applyBorder="1" applyAlignment="1">
      <alignment horizontal="left"/>
    </xf>
    <xf numFmtId="0" fontId="0" fillId="0" borderId="14" xfId="0" applyBorder="1"/>
    <xf numFmtId="0" fontId="8" fillId="0" borderId="40" xfId="0" applyFont="1" applyBorder="1" applyAlignment="1">
      <alignment vertical="top"/>
    </xf>
    <xf numFmtId="0" fontId="9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4" xfId="0" applyFont="1" applyBorder="1" applyAlignment="1">
      <alignment vertical="top"/>
    </xf>
    <xf numFmtId="0" fontId="26" fillId="0" borderId="65" xfId="0" applyFont="1" applyBorder="1" applyAlignment="1">
      <alignment vertical="top"/>
    </xf>
    <xf numFmtId="0" fontId="1" fillId="0" borderId="66" xfId="0" applyFont="1" applyBorder="1" applyAlignment="1">
      <alignment vertical="top"/>
    </xf>
    <xf numFmtId="0" fontId="26" fillId="0" borderId="40" xfId="0" applyFont="1" applyBorder="1" applyAlignment="1">
      <alignment vertical="top"/>
    </xf>
    <xf numFmtId="0" fontId="26" fillId="0" borderId="0" xfId="0" applyFont="1" applyAlignment="1">
      <alignment vertical="top"/>
    </xf>
    <xf numFmtId="0" fontId="1" fillId="0" borderId="0" xfId="0" applyFont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14" xfId="0" applyFont="1" applyBorder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165" fontId="6" fillId="0" borderId="0" xfId="0" applyNumberFormat="1" applyFont="1" applyAlignment="1">
      <alignment vertical="top"/>
    </xf>
    <xf numFmtId="0" fontId="1" fillId="0" borderId="14" xfId="0" applyFont="1" applyBorder="1"/>
    <xf numFmtId="0" fontId="42" fillId="0" borderId="0" xfId="0" applyFont="1"/>
    <xf numFmtId="0" fontId="1" fillId="0" borderId="66" xfId="0" applyFont="1" applyBorder="1"/>
    <xf numFmtId="0" fontId="8" fillId="0" borderId="63" xfId="0" applyFont="1" applyBorder="1" applyAlignment="1">
      <alignment vertical="top"/>
    </xf>
    <xf numFmtId="0" fontId="1" fillId="0" borderId="64" xfId="0" applyFont="1" applyBorder="1"/>
    <xf numFmtId="0" fontId="25" fillId="0" borderId="65" xfId="0" applyFont="1" applyBorder="1" applyAlignment="1">
      <alignment horizontal="right" vertical="top"/>
    </xf>
    <xf numFmtId="165" fontId="26" fillId="0" borderId="0" xfId="0" applyNumberFormat="1" applyFont="1" applyAlignment="1">
      <alignment vertical="top"/>
    </xf>
    <xf numFmtId="0" fontId="27" fillId="0" borderId="14" xfId="0" applyFont="1" applyBorder="1" applyAlignment="1">
      <alignment vertical="center"/>
    </xf>
    <xf numFmtId="0" fontId="25" fillId="0" borderId="65" xfId="0" applyFont="1" applyBorder="1" applyAlignment="1">
      <alignment vertical="top"/>
    </xf>
    <xf numFmtId="0" fontId="32" fillId="0" borderId="31" xfId="0" applyFont="1" applyBorder="1"/>
    <xf numFmtId="0" fontId="0" fillId="0" borderId="62" xfId="0" applyBorder="1"/>
    <xf numFmtId="0" fontId="0" fillId="0" borderId="32" xfId="0" applyBorder="1"/>
    <xf numFmtId="0" fontId="34" fillId="7" borderId="33" xfId="0" applyFont="1" applyFill="1" applyBorder="1"/>
    <xf numFmtId="0" fontId="0" fillId="7" borderId="13" xfId="0" applyFill="1" applyBorder="1"/>
    <xf numFmtId="0" fontId="4" fillId="7" borderId="40" xfId="0" applyFont="1" applyFill="1" applyBorder="1"/>
    <xf numFmtId="0" fontId="2" fillId="7" borderId="0" xfId="0" applyFont="1" applyFill="1"/>
    <xf numFmtId="0" fontId="5" fillId="7" borderId="40" xfId="0" applyFont="1" applyFill="1" applyBorder="1"/>
    <xf numFmtId="0" fontId="1" fillId="7" borderId="0" xfId="0" applyFont="1" applyFill="1"/>
    <xf numFmtId="0" fontId="5" fillId="7" borderId="15" xfId="0" applyFont="1" applyFill="1" applyBorder="1"/>
    <xf numFmtId="0" fontId="1" fillId="7" borderId="0" xfId="0" applyFont="1" applyFill="1" applyAlignment="1">
      <alignment vertical="center" wrapText="1"/>
    </xf>
    <xf numFmtId="0" fontId="5" fillId="7" borderId="71" xfId="0" applyFont="1" applyFill="1" applyBorder="1"/>
    <xf numFmtId="0" fontId="6" fillId="7" borderId="40" xfId="0" applyFont="1" applyFill="1" applyBorder="1"/>
    <xf numFmtId="0" fontId="0" fillId="7" borderId="72" xfId="0" applyFill="1" applyBorder="1"/>
    <xf numFmtId="0" fontId="1" fillId="7" borderId="40" xfId="0" applyFont="1" applyFill="1" applyBorder="1"/>
    <xf numFmtId="0" fontId="1" fillId="7" borderId="33" xfId="0" applyFont="1" applyFill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7" fillId="0" borderId="0" xfId="0" applyFont="1" applyAlignment="1">
      <alignment vertical="center"/>
    </xf>
    <xf numFmtId="0" fontId="47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vertical="top"/>
    </xf>
    <xf numFmtId="0" fontId="47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48" fillId="0" borderId="0" xfId="0" applyFont="1" applyAlignment="1">
      <alignment vertical="top" wrapText="1"/>
    </xf>
    <xf numFmtId="0" fontId="48" fillId="0" borderId="0" xfId="0" applyFont="1" applyAlignment="1">
      <alignment horizontal="left" vertical="top" wrapText="1"/>
    </xf>
    <xf numFmtId="0" fontId="5" fillId="0" borderId="28" xfId="0" applyFont="1" applyBorder="1"/>
    <xf numFmtId="0" fontId="46" fillId="0" borderId="0" xfId="25" applyFill="1" applyBorder="1" applyAlignment="1" applyProtection="1">
      <alignment horizontal="left"/>
    </xf>
    <xf numFmtId="2" fontId="46" fillId="0" borderId="0" xfId="25" applyNumberFormat="1" applyFill="1" applyBorder="1" applyAlignment="1" applyProtection="1"/>
    <xf numFmtId="0" fontId="2" fillId="0" borderId="75" xfId="0" applyFont="1" applyBorder="1" applyAlignment="1">
      <alignment horizontal="center" wrapText="1"/>
    </xf>
    <xf numFmtId="0" fontId="2" fillId="0" borderId="76" xfId="0" applyFont="1" applyBorder="1" applyAlignment="1">
      <alignment horizontal="center"/>
    </xf>
    <xf numFmtId="0" fontId="2" fillId="0" borderId="76" xfId="0" applyFont="1" applyBorder="1" applyAlignment="1">
      <alignment horizontal="center" wrapText="1"/>
    </xf>
    <xf numFmtId="0" fontId="2" fillId="0" borderId="74" xfId="0" applyFont="1" applyBorder="1" applyAlignment="1">
      <alignment horizontal="center" wrapText="1"/>
    </xf>
    <xf numFmtId="0" fontId="2" fillId="0" borderId="77" xfId="0" applyFont="1" applyBorder="1"/>
    <xf numFmtId="0" fontId="0" fillId="0" borderId="77" xfId="0" applyBorder="1"/>
    <xf numFmtId="0" fontId="49" fillId="0" borderId="0" xfId="0" applyFont="1"/>
    <xf numFmtId="0" fontId="50" fillId="0" borderId="0" xfId="0" applyFont="1"/>
    <xf numFmtId="49" fontId="48" fillId="0" borderId="0" xfId="0" applyNumberFormat="1" applyFont="1" applyAlignment="1">
      <alignment vertical="top" wrapText="1"/>
    </xf>
    <xf numFmtId="0" fontId="51" fillId="0" borderId="77" xfId="0" applyFont="1" applyBorder="1"/>
    <xf numFmtId="0" fontId="49" fillId="0" borderId="77" xfId="0" applyFont="1" applyBorder="1"/>
    <xf numFmtId="0" fontId="52" fillId="0" borderId="0" xfId="0" applyFont="1" applyAlignment="1">
      <alignment vertical="top" wrapText="1"/>
    </xf>
    <xf numFmtId="0" fontId="49" fillId="0" borderId="0" xfId="0" applyFont="1" applyAlignment="1">
      <alignment vertical="center"/>
    </xf>
    <xf numFmtId="0" fontId="53" fillId="0" borderId="0" xfId="0" applyFont="1" applyAlignment="1">
      <alignment vertical="top"/>
    </xf>
    <xf numFmtId="0" fontId="53" fillId="0" borderId="0" xfId="0" applyFont="1" applyAlignment="1">
      <alignment horizontal="left" vertical="top"/>
    </xf>
    <xf numFmtId="0" fontId="54" fillId="0" borderId="0" xfId="0" applyFont="1"/>
    <xf numFmtId="0" fontId="53" fillId="0" borderId="1" xfId="0" applyFont="1" applyBorder="1" applyAlignment="1">
      <alignment horizontal="left" vertical="top"/>
    </xf>
    <xf numFmtId="0" fontId="53" fillId="0" borderId="1" xfId="0" applyFont="1" applyBorder="1" applyAlignment="1">
      <alignment vertical="top"/>
    </xf>
    <xf numFmtId="0" fontId="53" fillId="0" borderId="0" xfId="0" applyFont="1" applyAlignment="1">
      <alignment horizontal="center" vertical="top"/>
    </xf>
    <xf numFmtId="0" fontId="54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2" fillId="0" borderId="0" xfId="0" applyFont="1" applyAlignment="1">
      <alignment horizontal="left" vertical="top"/>
    </xf>
    <xf numFmtId="0" fontId="53" fillId="0" borderId="1" xfId="0" applyFont="1" applyBorder="1" applyAlignment="1">
      <alignment horizontal="center" vertical="top"/>
    </xf>
    <xf numFmtId="0" fontId="55" fillId="0" borderId="0" xfId="0" applyFont="1"/>
    <xf numFmtId="0" fontId="56" fillId="0" borderId="0" xfId="0" applyFont="1"/>
    <xf numFmtId="0" fontId="3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3" xfId="0" applyFont="1" applyBorder="1" applyAlignment="1">
      <alignment horizontal="left"/>
    </xf>
    <xf numFmtId="0" fontId="2" fillId="0" borderId="74" xfId="0" applyFont="1" applyBorder="1" applyAlignment="1">
      <alignment horizontal="left"/>
    </xf>
    <xf numFmtId="0" fontId="0" fillId="0" borderId="4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6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0" fillId="0" borderId="3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7" borderId="40" xfId="0" applyFont="1" applyFill="1" applyBorder="1" applyAlignment="1">
      <alignment horizontal="left" wrapText="1"/>
    </xf>
    <xf numFmtId="0" fontId="6" fillId="7" borderId="0" xfId="0" applyFont="1" applyFill="1" applyAlignment="1">
      <alignment horizontal="left" wrapText="1"/>
    </xf>
    <xf numFmtId="0" fontId="6" fillId="7" borderId="14" xfId="0" applyFont="1" applyFill="1" applyBorder="1" applyAlignment="1">
      <alignment horizontal="left" wrapText="1"/>
    </xf>
    <xf numFmtId="0" fontId="6" fillId="7" borderId="33" xfId="0" applyFont="1" applyFill="1" applyBorder="1" applyAlignment="1">
      <alignment horizontal="left" wrapText="1"/>
    </xf>
    <xf numFmtId="0" fontId="6" fillId="7" borderId="42" xfId="0" applyFont="1" applyFill="1" applyBorder="1" applyAlignment="1">
      <alignment horizontal="left" wrapText="1"/>
    </xf>
    <xf numFmtId="0" fontId="6" fillId="7" borderId="13" xfId="0" applyFont="1" applyFill="1" applyBorder="1" applyAlignment="1">
      <alignment horizontal="left" wrapText="1"/>
    </xf>
    <xf numFmtId="0" fontId="40" fillId="7" borderId="63" xfId="0" applyFont="1" applyFill="1" applyBorder="1" applyAlignment="1">
      <alignment horizontal="left" vertical="top" wrapText="1"/>
    </xf>
    <xf numFmtId="0" fontId="40" fillId="7" borderId="28" xfId="0" applyFont="1" applyFill="1" applyBorder="1" applyAlignment="1">
      <alignment horizontal="left" vertical="top" wrapText="1"/>
    </xf>
    <xf numFmtId="0" fontId="40" fillId="7" borderId="65" xfId="0" applyFont="1" applyFill="1" applyBorder="1" applyAlignment="1">
      <alignment horizontal="left" vertical="top" wrapText="1"/>
    </xf>
    <xf numFmtId="0" fontId="40" fillId="7" borderId="1" xfId="0" applyFont="1" applyFill="1" applyBorder="1" applyAlignment="1">
      <alignment horizontal="left" vertical="top" wrapText="1"/>
    </xf>
    <xf numFmtId="0" fontId="1" fillId="7" borderId="70" xfId="0" applyFont="1" applyFill="1" applyBorder="1" applyAlignment="1">
      <alignment horizontal="left" wrapText="1"/>
    </xf>
    <xf numFmtId="0" fontId="1" fillId="7" borderId="47" xfId="0" applyFont="1" applyFill="1" applyBorder="1" applyAlignment="1">
      <alignment horizontal="left" wrapText="1"/>
    </xf>
    <xf numFmtId="0" fontId="2" fillId="0" borderId="63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64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4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1" fillId="7" borderId="29" xfId="0" applyFont="1" applyFill="1" applyBorder="1" applyAlignment="1">
      <alignment horizontal="left" vertical="top" wrapText="1"/>
    </xf>
    <xf numFmtId="0" fontId="1" fillId="7" borderId="28" xfId="0" applyFont="1" applyFill="1" applyBorder="1" applyAlignment="1">
      <alignment horizontal="left" vertical="top" wrapText="1"/>
    </xf>
    <xf numFmtId="0" fontId="1" fillId="7" borderId="27" xfId="0" applyFont="1" applyFill="1" applyBorder="1" applyAlignment="1">
      <alignment horizontal="left" vertical="top" wrapText="1"/>
    </xf>
    <xf numFmtId="0" fontId="1" fillId="7" borderId="22" xfId="0" applyFont="1" applyFill="1" applyBorder="1" applyAlignment="1">
      <alignment horizontal="left" vertical="top" wrapText="1"/>
    </xf>
    <xf numFmtId="0" fontId="1" fillId="7" borderId="0" xfId="0" applyFont="1" applyFill="1" applyAlignment="1">
      <alignment horizontal="left" vertical="top" wrapText="1"/>
    </xf>
    <xf numFmtId="0" fontId="1" fillId="7" borderId="12" xfId="0" applyFont="1" applyFill="1" applyBorder="1" applyAlignment="1">
      <alignment horizontal="left" vertical="top" wrapText="1"/>
    </xf>
    <xf numFmtId="0" fontId="1" fillId="7" borderId="23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11" xfId="0" applyFont="1" applyFill="1" applyBorder="1" applyAlignment="1">
      <alignment horizontal="left" vertical="top" wrapText="1"/>
    </xf>
    <xf numFmtId="0" fontId="1" fillId="7" borderId="63" xfId="0" applyFont="1" applyFill="1" applyBorder="1" applyAlignment="1">
      <alignment horizontal="left" vertical="top" wrapText="1"/>
    </xf>
    <xf numFmtId="0" fontId="1" fillId="7" borderId="40" xfId="0" applyFont="1" applyFill="1" applyBorder="1" applyAlignment="1">
      <alignment horizontal="left" vertical="top" wrapText="1"/>
    </xf>
    <xf numFmtId="0" fontId="1" fillId="7" borderId="65" xfId="0" applyFont="1" applyFill="1" applyBorder="1" applyAlignment="1">
      <alignment horizontal="left" vertical="top" wrapText="1"/>
    </xf>
    <xf numFmtId="0" fontId="2" fillId="0" borderId="40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165" fontId="0" fillId="0" borderId="44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0" fontId="5" fillId="0" borderId="2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41" xfId="0" applyNumberForma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4" fontId="0" fillId="0" borderId="3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0" xfId="25" applyFont="1" applyFill="1" applyBorder="1" applyAlignment="1" applyProtection="1">
      <alignment horizontal="left"/>
    </xf>
  </cellXfs>
  <cellStyles count="26">
    <cellStyle name="Followed Hyperlink" xfId="18" builtinId="9" hidden="1"/>
    <cellStyle name="Followed Hyperlink" xfId="10" builtinId="9" hidden="1"/>
    <cellStyle name="Followed Hyperlink" xfId="16" builtinId="9" hidden="1"/>
    <cellStyle name="Followed Hyperlink" xfId="6" builtinId="9" hidden="1"/>
    <cellStyle name="Followed Hyperlink" xfId="8" builtinId="9" hidden="1"/>
    <cellStyle name="Followed Hyperlink" xfId="12" builtinId="9" hidden="1"/>
    <cellStyle name="Followed Hyperlink" xfId="22" builtinId="9" hidden="1"/>
    <cellStyle name="Followed Hyperlink" xfId="4" builtinId="9" hidden="1"/>
    <cellStyle name="Followed Hyperlink" xfId="20" builtinId="9" hidden="1"/>
    <cellStyle name="Followed Hyperlink" xfId="14" builtinId="9" hidden="1"/>
    <cellStyle name="Hyperlink" xfId="21" builtinId="8" hidden="1"/>
    <cellStyle name="Hyperlink" xfId="17" builtinId="8" hidden="1"/>
    <cellStyle name="Hyperlink" xfId="19" builtinId="8" hidden="1"/>
    <cellStyle name="Hyperlink" xfId="15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 2" xfId="1" xr:uid="{00000000-0005-0000-0000-000015000000}"/>
    <cellStyle name="Normal 3" xfId="2" xr:uid="{00000000-0005-0000-0000-000016000000}"/>
    <cellStyle name="Normal 4" xfId="24" xr:uid="{00DEA086-8D70-424E-A68D-735847FEB3C7}"/>
    <cellStyle name="Normal 5" xfId="25" xr:uid="{2A361311-492B-4D27-8352-568E1AA8222F}"/>
    <cellStyle name="Venjulegt 2" xfId="23" xr:uid="{C48F243D-50C1-40F7-9457-EE03C3E05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0</xdr:row>
      <xdr:rowOff>85724</xdr:rowOff>
    </xdr:from>
    <xdr:to>
      <xdr:col>12</xdr:col>
      <xdr:colOff>800100</xdr:colOff>
      <xdr:row>3</xdr:row>
      <xdr:rowOff>47624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BC8B54-A1F5-4CC9-8EEA-3BB5F991E79A}"/>
            </a:ext>
          </a:extLst>
        </xdr:cNvPr>
        <xdr:cNvSpPr txBox="1"/>
      </xdr:nvSpPr>
      <xdr:spPr>
        <a:xfrm>
          <a:off x="2381250" y="85724"/>
          <a:ext cx="3286125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s-IS" sz="1400" b="1" i="1">
              <a:solidFill>
                <a:srgbClr val="FF0000"/>
              </a:solidFill>
            </a:rPr>
            <a:t>Athugið að ef um er að ræða grænfóður til beitar verður að skrá tilhögun</a:t>
          </a:r>
          <a:r>
            <a:rPr lang="is-IS" sz="1400" b="1" i="1" baseline="0">
              <a:solidFill>
                <a:srgbClr val="FF0000"/>
              </a:solidFill>
            </a:rPr>
            <a:t> beitar svo ræktun teljist styrkhæf </a:t>
          </a:r>
          <a:r>
            <a:rPr lang="is-IS" sz="1400" b="1" i="1">
              <a:solidFill>
                <a:srgbClr val="FF0000"/>
              </a:solidFill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11</xdr:row>
      <xdr:rowOff>76201</xdr:rowOff>
    </xdr:from>
    <xdr:to>
      <xdr:col>7</xdr:col>
      <xdr:colOff>1400175</xdr:colOff>
      <xdr:row>15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6C2C2D-A03F-485E-AB10-CE79C7AB6700}"/>
            </a:ext>
          </a:extLst>
        </xdr:cNvPr>
        <xdr:cNvSpPr txBox="1"/>
      </xdr:nvSpPr>
      <xdr:spPr>
        <a:xfrm>
          <a:off x="3124200" y="2600326"/>
          <a:ext cx="3514725" cy="790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s-IS" sz="1400" b="1" i="1">
              <a:solidFill>
                <a:srgbClr val="FF0000"/>
              </a:solidFill>
            </a:rPr>
            <a:t>Í þessu tilviki er vetrarrepja</a:t>
          </a:r>
          <a:r>
            <a:rPr lang="is-IS" sz="1400" b="1" i="1" baseline="0">
              <a:solidFill>
                <a:srgbClr val="FF0000"/>
              </a:solidFill>
            </a:rPr>
            <a:t> ræktuð í 0,5 ha en heildarstærð túnspildunnar er 1,5 ha. Þennan hluta þarf að hnita sem nýja spildu.</a:t>
          </a:r>
          <a:endParaRPr lang="is-IS" sz="1400" b="1" i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&#240;finna\Desktop\RML\Sk&#253;rsluhaldsbl&#246;&#240;%20til%20a&#240;%20senda%20b&#230;ndum%202019G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ldur"/>
      <sheetName val="Ræktunarskráning"/>
      <sheetName val="Uppskeruskráning"/>
      <sheetName val="Áburðargjöf"/>
      <sheetName val="Beitarskráning"/>
      <sheetName val="Sheet1"/>
      <sheetName val="Sheet2"/>
      <sheetName val="Búfjáráburðarnotkun"/>
      <sheetName val="Leiðbeiningar uppskera"/>
      <sheetName val="Uppskera sýnishorn"/>
      <sheetName val="Leiðbeiningar ræktun"/>
      <sheetName val="Ræktun sýnishorn"/>
    </sheetNames>
    <sheetDataSet>
      <sheetData sheetId="0"/>
      <sheetData sheetId="1"/>
      <sheetData sheetId="2">
        <row r="2">
          <cell r="B2" t="str">
            <v>Bóndi</v>
          </cell>
          <cell r="H2" t="str">
            <v>Bær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6089-B89C-455D-8140-BDF66D11FEAB}">
  <dimension ref="A1:E124"/>
  <sheetViews>
    <sheetView tabSelected="1" workbookViewId="0">
      <selection activeCell="F45" sqref="F45"/>
    </sheetView>
  </sheetViews>
  <sheetFormatPr defaultRowHeight="15"/>
  <cols>
    <col min="1" max="1" width="12.85546875" customWidth="1"/>
    <col min="2" max="2" width="15.28515625" customWidth="1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5" spans="1:5">
      <c r="B5" s="163">
        <v>2026</v>
      </c>
    </row>
    <row r="6" spans="1:5" ht="16.5">
      <c r="A6" t="s">
        <v>3</v>
      </c>
      <c r="B6" s="9" t="s">
        <v>356</v>
      </c>
      <c r="E6" s="284"/>
    </row>
    <row r="7" spans="1:5">
      <c r="A7" t="s">
        <v>4</v>
      </c>
      <c r="B7" s="9" t="s">
        <v>357</v>
      </c>
    </row>
    <row r="8" spans="1:5">
      <c r="A8" t="s">
        <v>5</v>
      </c>
      <c r="B8" s="9">
        <v>9999991</v>
      </c>
    </row>
    <row r="10" spans="1:5">
      <c r="A10" s="145" t="s">
        <v>6</v>
      </c>
      <c r="B10" s="145" t="s">
        <v>7</v>
      </c>
      <c r="C10" s="145" t="s">
        <v>8</v>
      </c>
    </row>
    <row r="11" spans="1:5">
      <c r="A11" s="162">
        <v>999999</v>
      </c>
      <c r="B11" s="258">
        <v>1</v>
      </c>
      <c r="C11" s="259">
        <v>0.4</v>
      </c>
    </row>
    <row r="12" spans="1:5">
      <c r="A12" s="162">
        <v>999999</v>
      </c>
      <c r="B12" s="258">
        <v>1</v>
      </c>
      <c r="C12" s="259">
        <v>0.3</v>
      </c>
    </row>
    <row r="13" spans="1:5">
      <c r="A13" s="162">
        <v>999999</v>
      </c>
      <c r="B13" s="258">
        <v>2</v>
      </c>
      <c r="C13" s="259">
        <v>1.7</v>
      </c>
    </row>
    <row r="14" spans="1:5">
      <c r="A14" s="162">
        <v>999999</v>
      </c>
      <c r="B14" s="258">
        <v>3</v>
      </c>
      <c r="C14" s="259">
        <v>0.8</v>
      </c>
    </row>
    <row r="15" spans="1:5">
      <c r="A15" s="162">
        <v>999999</v>
      </c>
      <c r="B15" s="258">
        <v>4</v>
      </c>
      <c r="C15" s="259">
        <v>1.5</v>
      </c>
    </row>
    <row r="16" spans="1:5">
      <c r="A16" s="162">
        <v>999999</v>
      </c>
      <c r="B16" s="258">
        <v>5</v>
      </c>
      <c r="C16" s="259">
        <v>1.6</v>
      </c>
    </row>
    <row r="17" spans="1:3">
      <c r="A17" s="162">
        <v>999999</v>
      </c>
      <c r="B17" s="258">
        <v>6</v>
      </c>
      <c r="C17" s="259">
        <v>0.9</v>
      </c>
    </row>
    <row r="18" spans="1:3">
      <c r="A18" s="162">
        <v>999999</v>
      </c>
      <c r="B18" s="258">
        <v>7</v>
      </c>
      <c r="C18" s="259">
        <v>0.8</v>
      </c>
    </row>
    <row r="19" spans="1:3">
      <c r="A19" s="162">
        <v>999999</v>
      </c>
      <c r="B19" s="258">
        <v>8</v>
      </c>
      <c r="C19" s="259">
        <v>0.8</v>
      </c>
    </row>
    <row r="20" spans="1:3">
      <c r="A20" s="162">
        <v>999999</v>
      </c>
      <c r="B20" s="258">
        <v>9</v>
      </c>
      <c r="C20" s="259">
        <v>0.8</v>
      </c>
    </row>
    <row r="21" spans="1:3">
      <c r="A21" s="162">
        <v>999999</v>
      </c>
      <c r="B21" s="258">
        <v>10</v>
      </c>
      <c r="C21" s="259">
        <v>0.6</v>
      </c>
    </row>
    <row r="22" spans="1:3">
      <c r="A22" s="162">
        <v>999999</v>
      </c>
      <c r="B22" s="258">
        <v>11</v>
      </c>
      <c r="C22" s="259">
        <v>4.3</v>
      </c>
    </row>
    <row r="23" spans="1:3">
      <c r="A23" s="162">
        <v>999999</v>
      </c>
      <c r="B23" s="258">
        <v>12</v>
      </c>
      <c r="C23" s="259">
        <v>0.6</v>
      </c>
    </row>
    <row r="24" spans="1:3">
      <c r="A24" s="162">
        <v>999999</v>
      </c>
      <c r="B24" s="258">
        <v>13</v>
      </c>
      <c r="C24" s="259">
        <v>0.7</v>
      </c>
    </row>
    <row r="25" spans="1:3">
      <c r="A25" s="162">
        <v>999999</v>
      </c>
      <c r="B25" s="258">
        <v>14</v>
      </c>
      <c r="C25" s="259">
        <v>0.7</v>
      </c>
    </row>
    <row r="26" spans="1:3">
      <c r="A26" s="162">
        <v>999999</v>
      </c>
      <c r="B26" s="401" t="s">
        <v>9</v>
      </c>
      <c r="C26" s="259">
        <v>4.2</v>
      </c>
    </row>
    <row r="27" spans="1:3">
      <c r="A27" s="162">
        <v>999999</v>
      </c>
      <c r="B27" s="258" t="s">
        <v>10</v>
      </c>
      <c r="C27" s="259">
        <v>0.9</v>
      </c>
    </row>
    <row r="28" spans="1:3">
      <c r="A28" s="162">
        <v>999999</v>
      </c>
      <c r="B28" s="258">
        <v>16</v>
      </c>
      <c r="C28" s="259">
        <v>1.4</v>
      </c>
    </row>
    <row r="29" spans="1:3">
      <c r="A29" s="162">
        <v>999999</v>
      </c>
      <c r="B29" s="258">
        <v>17</v>
      </c>
      <c r="C29" s="259">
        <v>1.8</v>
      </c>
    </row>
    <row r="30" spans="1:3">
      <c r="A30" s="162">
        <v>999999</v>
      </c>
      <c r="B30" s="258">
        <v>18</v>
      </c>
      <c r="C30" s="259">
        <v>3.4</v>
      </c>
    </row>
    <row r="31" spans="1:3">
      <c r="A31" s="162">
        <v>999999</v>
      </c>
      <c r="B31" s="258">
        <v>19</v>
      </c>
      <c r="C31" s="259">
        <v>9.9</v>
      </c>
    </row>
    <row r="32" spans="1:3">
      <c r="A32" s="162">
        <v>999999</v>
      </c>
      <c r="B32" s="258">
        <v>20</v>
      </c>
      <c r="C32" s="259">
        <v>1.4</v>
      </c>
    </row>
    <row r="33" spans="1:3">
      <c r="A33" s="162">
        <v>999999</v>
      </c>
      <c r="B33" s="258" t="s">
        <v>11</v>
      </c>
      <c r="C33" s="259">
        <v>3.2</v>
      </c>
    </row>
    <row r="34" spans="1:3">
      <c r="A34" s="162">
        <v>999999</v>
      </c>
      <c r="B34" s="258" t="s">
        <v>12</v>
      </c>
      <c r="C34" s="259">
        <v>1.9</v>
      </c>
    </row>
    <row r="35" spans="1:3">
      <c r="A35" s="162">
        <v>999999</v>
      </c>
      <c r="B35" s="258" t="s">
        <v>13</v>
      </c>
      <c r="C35" s="259">
        <v>2.6</v>
      </c>
    </row>
    <row r="36" spans="1:3">
      <c r="A36" s="162">
        <v>999999</v>
      </c>
      <c r="B36" s="258">
        <v>31</v>
      </c>
      <c r="C36" s="259">
        <v>1.5</v>
      </c>
    </row>
    <row r="37" spans="1:3">
      <c r="A37" s="162">
        <v>999999</v>
      </c>
      <c r="B37" s="258">
        <v>32</v>
      </c>
      <c r="C37" s="259">
        <v>1.2</v>
      </c>
    </row>
    <row r="38" spans="1:3">
      <c r="A38" s="162">
        <v>999999</v>
      </c>
      <c r="B38" s="258">
        <v>33</v>
      </c>
      <c r="C38" s="259">
        <v>1.2</v>
      </c>
    </row>
    <row r="39" spans="1:3">
      <c r="A39" s="162">
        <v>999999</v>
      </c>
      <c r="B39" s="258">
        <v>34</v>
      </c>
      <c r="C39" s="259">
        <v>2.2999999999999998</v>
      </c>
    </row>
    <row r="40" spans="1:3">
      <c r="A40" s="162">
        <v>999999</v>
      </c>
      <c r="B40" s="258">
        <v>35</v>
      </c>
      <c r="C40" s="162">
        <v>0.6</v>
      </c>
    </row>
    <row r="41" spans="1:3">
      <c r="A41" s="162"/>
      <c r="B41" s="162"/>
      <c r="C41" s="162"/>
    </row>
    <row r="42" spans="1:3">
      <c r="A42" s="283"/>
      <c r="B42" s="283"/>
      <c r="C42" s="283"/>
    </row>
    <row r="43" spans="1:3">
      <c r="A43" s="283"/>
      <c r="B43" s="283"/>
      <c r="C43" s="283"/>
    </row>
    <row r="44" spans="1:3">
      <c r="A44" s="283"/>
      <c r="B44" s="283"/>
      <c r="C44" s="283"/>
    </row>
    <row r="45" spans="1:3">
      <c r="A45" s="283"/>
      <c r="B45" s="283"/>
      <c r="C45" s="283"/>
    </row>
    <row r="46" spans="1:3">
      <c r="A46" s="283"/>
      <c r="B46" s="283"/>
      <c r="C46" s="283"/>
    </row>
    <row r="47" spans="1:3">
      <c r="A47" s="283"/>
      <c r="B47" s="283"/>
      <c r="C47" s="283"/>
    </row>
    <row r="48" spans="1:3">
      <c r="A48" s="283"/>
      <c r="B48" s="283"/>
      <c r="C48" s="283"/>
    </row>
    <row r="49" spans="1:3">
      <c r="A49" s="283"/>
      <c r="B49" s="283"/>
      <c r="C49" s="283"/>
    </row>
    <row r="50" spans="1:3">
      <c r="A50" s="283"/>
      <c r="B50" s="283"/>
      <c r="C50" s="283"/>
    </row>
    <row r="51" spans="1:3">
      <c r="A51" s="283"/>
      <c r="B51" s="283"/>
      <c r="C51" s="283"/>
    </row>
    <row r="52" spans="1:3">
      <c r="A52" s="283"/>
      <c r="B52" s="283"/>
      <c r="C52" s="283"/>
    </row>
    <row r="53" spans="1:3">
      <c r="A53" s="283"/>
      <c r="B53" s="283"/>
      <c r="C53" s="283"/>
    </row>
    <row r="54" spans="1:3">
      <c r="A54" s="283"/>
      <c r="B54" s="283"/>
      <c r="C54" s="283"/>
    </row>
    <row r="55" spans="1:3">
      <c r="A55" s="283"/>
      <c r="B55" s="283"/>
      <c r="C55" s="283"/>
    </row>
    <row r="56" spans="1:3">
      <c r="A56" s="283"/>
      <c r="B56" s="283"/>
      <c r="C56" s="283"/>
    </row>
    <row r="57" spans="1:3">
      <c r="A57" s="283"/>
      <c r="B57" s="283"/>
      <c r="C57" s="283"/>
    </row>
    <row r="58" spans="1:3">
      <c r="A58" s="283"/>
      <c r="B58" s="283"/>
      <c r="C58" s="283"/>
    </row>
    <row r="59" spans="1:3">
      <c r="A59" s="283"/>
      <c r="B59" s="283"/>
      <c r="C59" s="283"/>
    </row>
    <row r="60" spans="1:3">
      <c r="A60" s="283"/>
      <c r="B60" s="283"/>
      <c r="C60" s="283"/>
    </row>
    <row r="61" spans="1:3">
      <c r="A61" s="283"/>
      <c r="B61" s="283"/>
      <c r="C61" s="283"/>
    </row>
    <row r="62" spans="1:3">
      <c r="A62" s="283"/>
      <c r="B62" s="283"/>
      <c r="C62" s="283"/>
    </row>
    <row r="63" spans="1:3">
      <c r="A63" s="283"/>
      <c r="B63" s="283"/>
      <c r="C63" s="283"/>
    </row>
    <row r="64" spans="1:3">
      <c r="A64" s="283"/>
      <c r="B64" s="283"/>
      <c r="C64" s="283"/>
    </row>
    <row r="65" spans="1:3">
      <c r="A65" s="283"/>
      <c r="B65" s="283"/>
      <c r="C65" s="283"/>
    </row>
    <row r="66" spans="1:3">
      <c r="A66" s="283"/>
      <c r="B66" s="283"/>
      <c r="C66" s="283"/>
    </row>
    <row r="67" spans="1:3">
      <c r="A67" s="283"/>
      <c r="B67" s="283"/>
      <c r="C67" s="283"/>
    </row>
    <row r="68" spans="1:3">
      <c r="A68" s="283"/>
      <c r="B68" s="283"/>
      <c r="C68" s="283"/>
    </row>
    <row r="69" spans="1:3">
      <c r="A69" s="283"/>
      <c r="B69" s="283"/>
      <c r="C69" s="283"/>
    </row>
    <row r="70" spans="1:3">
      <c r="A70" s="283"/>
      <c r="B70" s="283"/>
      <c r="C70" s="283"/>
    </row>
    <row r="71" spans="1:3">
      <c r="A71" s="283"/>
      <c r="B71" s="283"/>
      <c r="C71" s="283"/>
    </row>
    <row r="72" spans="1:3">
      <c r="A72" s="283"/>
      <c r="B72" s="283"/>
      <c r="C72" s="283"/>
    </row>
    <row r="73" spans="1:3">
      <c r="A73" s="124"/>
      <c r="B73" s="134"/>
      <c r="C73" s="134"/>
    </row>
    <row r="74" spans="1:3">
      <c r="A74" s="124"/>
      <c r="B74" s="134"/>
      <c r="C74" s="134"/>
    </row>
    <row r="75" spans="1:3">
      <c r="B75" s="135"/>
      <c r="C75" s="135"/>
    </row>
    <row r="76" spans="1:3">
      <c r="B76" s="135"/>
      <c r="C76" s="135"/>
    </row>
    <row r="77" spans="1:3">
      <c r="B77" s="135"/>
      <c r="C77" s="135"/>
    </row>
    <row r="78" spans="1:3">
      <c r="B78" s="135"/>
      <c r="C78" s="135"/>
    </row>
    <row r="79" spans="1:3">
      <c r="B79" s="135"/>
      <c r="C79" s="135"/>
    </row>
    <row r="80" spans="1:3">
      <c r="B80" s="135"/>
      <c r="C80" s="135"/>
    </row>
    <row r="81" spans="2:3">
      <c r="B81" s="135"/>
      <c r="C81" s="135"/>
    </row>
    <row r="82" spans="2:3">
      <c r="B82" s="135"/>
      <c r="C82" s="135"/>
    </row>
    <row r="83" spans="2:3">
      <c r="B83" s="135"/>
      <c r="C83" s="135"/>
    </row>
    <row r="84" spans="2:3">
      <c r="B84" s="135"/>
      <c r="C84" s="135"/>
    </row>
    <row r="85" spans="2:3">
      <c r="B85" s="135"/>
      <c r="C85" s="135"/>
    </row>
    <row r="86" spans="2:3">
      <c r="B86" s="135"/>
      <c r="C86" s="135"/>
    </row>
    <row r="87" spans="2:3">
      <c r="B87" s="135"/>
      <c r="C87" s="135"/>
    </row>
    <row r="88" spans="2:3">
      <c r="B88" s="135"/>
      <c r="C88" s="135"/>
    </row>
    <row r="89" spans="2:3">
      <c r="B89" s="135"/>
      <c r="C89" s="135"/>
    </row>
    <row r="90" spans="2:3">
      <c r="B90" s="135"/>
      <c r="C90" s="135"/>
    </row>
    <row r="91" spans="2:3">
      <c r="B91" s="135"/>
      <c r="C91" s="135"/>
    </row>
    <row r="92" spans="2:3">
      <c r="B92" s="135"/>
      <c r="C92" s="135"/>
    </row>
    <row r="93" spans="2:3">
      <c r="B93" s="135"/>
      <c r="C93" s="135"/>
    </row>
    <row r="94" spans="2:3">
      <c r="B94" s="135"/>
      <c r="C94" s="135"/>
    </row>
    <row r="95" spans="2:3">
      <c r="B95" s="135"/>
      <c r="C95" s="135"/>
    </row>
    <row r="96" spans="2:3">
      <c r="B96" s="135"/>
      <c r="C96" s="135"/>
    </row>
    <row r="97" spans="2:3">
      <c r="B97" s="135"/>
      <c r="C97" s="135"/>
    </row>
    <row r="98" spans="2:3">
      <c r="B98" s="135"/>
      <c r="C98" s="135"/>
    </row>
    <row r="99" spans="2:3">
      <c r="B99" s="135"/>
      <c r="C99" s="135"/>
    </row>
    <row r="100" spans="2:3">
      <c r="B100" s="135"/>
      <c r="C100" s="135"/>
    </row>
    <row r="101" spans="2:3">
      <c r="B101" s="135"/>
      <c r="C101" s="135"/>
    </row>
    <row r="102" spans="2:3">
      <c r="B102" s="135"/>
      <c r="C102" s="135"/>
    </row>
    <row r="103" spans="2:3">
      <c r="B103" s="135"/>
      <c r="C103" s="135"/>
    </row>
    <row r="104" spans="2:3">
      <c r="B104" s="135"/>
      <c r="C104" s="135"/>
    </row>
    <row r="105" spans="2:3">
      <c r="B105" s="135"/>
      <c r="C105" s="135"/>
    </row>
    <row r="106" spans="2:3">
      <c r="B106" s="135"/>
      <c r="C106" s="135"/>
    </row>
    <row r="107" spans="2:3">
      <c r="B107" s="135"/>
      <c r="C107" s="135"/>
    </row>
    <row r="108" spans="2:3">
      <c r="B108" s="135"/>
      <c r="C108" s="135"/>
    </row>
    <row r="109" spans="2:3">
      <c r="B109" s="135"/>
      <c r="C109" s="135"/>
    </row>
    <row r="110" spans="2:3">
      <c r="B110" s="135"/>
      <c r="C110" s="135"/>
    </row>
    <row r="111" spans="2:3">
      <c r="B111" s="135"/>
      <c r="C111" s="135"/>
    </row>
    <row r="112" spans="2:3">
      <c r="B112" s="135"/>
      <c r="C112" s="135"/>
    </row>
    <row r="113" spans="2:3">
      <c r="B113" s="135"/>
      <c r="C113" s="135"/>
    </row>
    <row r="114" spans="2:3">
      <c r="B114" s="135"/>
      <c r="C114" s="135"/>
    </row>
    <row r="115" spans="2:3">
      <c r="B115" s="135"/>
      <c r="C115" s="135"/>
    </row>
    <row r="116" spans="2:3">
      <c r="B116" s="135"/>
      <c r="C116" s="135"/>
    </row>
    <row r="117" spans="2:3">
      <c r="B117" s="135"/>
      <c r="C117" s="135"/>
    </row>
    <row r="118" spans="2:3">
      <c r="B118" s="135"/>
      <c r="C118" s="135"/>
    </row>
    <row r="119" spans="2:3">
      <c r="B119" s="135"/>
      <c r="C119" s="135"/>
    </row>
    <row r="120" spans="2:3">
      <c r="B120" s="135"/>
      <c r="C120" s="135"/>
    </row>
    <row r="121" spans="2:3">
      <c r="B121" s="135"/>
      <c r="C121" s="135"/>
    </row>
    <row r="122" spans="2:3">
      <c r="B122" s="135"/>
      <c r="C122" s="135"/>
    </row>
    <row r="123" spans="2:3">
      <c r="B123" s="135"/>
      <c r="C123" s="135"/>
    </row>
    <row r="124" spans="2:3">
      <c r="B124" s="135"/>
      <c r="C124" s="135"/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4"/>
  <sheetViews>
    <sheetView workbookViewId="0">
      <selection activeCell="O12" sqref="O12"/>
    </sheetView>
  </sheetViews>
  <sheetFormatPr defaultColWidth="8.85546875" defaultRowHeight="15"/>
  <cols>
    <col min="1" max="1" width="25.140625" customWidth="1"/>
    <col min="2" max="2" width="7.85546875" customWidth="1"/>
    <col min="3" max="3" width="11.140625" customWidth="1"/>
    <col min="4" max="4" width="10.85546875" customWidth="1"/>
    <col min="5" max="5" width="7.7109375" customWidth="1"/>
    <col min="6" max="6" width="7.140625" customWidth="1"/>
    <col min="7" max="7" width="9.7109375" customWidth="1"/>
    <col min="8" max="8" width="10.5703125" customWidth="1"/>
    <col min="9" max="9" width="9.7109375" customWidth="1"/>
    <col min="10" max="10" width="29.140625" customWidth="1"/>
    <col min="11" max="11" width="0.28515625" customWidth="1"/>
  </cols>
  <sheetData>
    <row r="1" spans="1:10" ht="33" customHeight="1">
      <c r="A1" s="75" t="str">
        <f>"Búfjáráburður "&amp;Spildur!B5</f>
        <v>Búfjáráburður 2026</v>
      </c>
      <c r="C1" s="42"/>
      <c r="D1" s="42"/>
      <c r="E1" s="42"/>
      <c r="F1" s="42"/>
      <c r="G1" s="42"/>
      <c r="H1" s="285"/>
      <c r="I1" s="285"/>
      <c r="J1" s="285"/>
    </row>
    <row r="2" spans="1:10" s="35" customFormat="1" ht="18.75">
      <c r="A2" s="35" t="str">
        <f>Spildur!B6</f>
        <v>Ólafur</v>
      </c>
      <c r="D2" s="287" t="s">
        <v>14</v>
      </c>
      <c r="E2" s="287"/>
      <c r="F2" s="286" t="str">
        <f>Uppskeruskráning!G2</f>
        <v>Hagi</v>
      </c>
      <c r="G2" s="286"/>
      <c r="I2" s="48" t="s">
        <v>5</v>
      </c>
      <c r="J2" s="49">
        <f>Uppskeruskráning!L2</f>
        <v>9999991</v>
      </c>
    </row>
    <row r="3" spans="1:10" ht="9" customHeight="1" thickBot="1">
      <c r="A3" s="3"/>
      <c r="B3" s="288"/>
      <c r="C3" s="288"/>
      <c r="D3" s="100"/>
      <c r="E3" s="100"/>
      <c r="F3" s="5"/>
      <c r="H3" s="55"/>
      <c r="I3" s="11"/>
      <c r="J3" s="32"/>
    </row>
    <row r="4" spans="1:10" ht="45.75" thickBot="1">
      <c r="A4" s="86" t="s">
        <v>15</v>
      </c>
      <c r="B4" s="91" t="s">
        <v>16</v>
      </c>
      <c r="C4" s="88" t="s">
        <v>17</v>
      </c>
      <c r="D4" s="88" t="s">
        <v>18</v>
      </c>
      <c r="E4" s="88" t="s">
        <v>19</v>
      </c>
      <c r="F4" s="88" t="s">
        <v>20</v>
      </c>
      <c r="G4" s="88" t="s">
        <v>21</v>
      </c>
      <c r="H4" s="88" t="s">
        <v>22</v>
      </c>
      <c r="I4" s="92" t="s">
        <v>23</v>
      </c>
      <c r="J4" s="89" t="s">
        <v>24</v>
      </c>
    </row>
    <row r="5" spans="1:10">
      <c r="A5" s="151">
        <f>IF(Uppskeruskráning!A5&gt;0,Uppskeruskráning!A5," ")</f>
        <v>1</v>
      </c>
      <c r="B5" s="152">
        <f>IF(Uppskeruskráning!B5&gt;0,Uppskeruskráning!B5," ")</f>
        <v>0.4</v>
      </c>
      <c r="C5" s="140"/>
      <c r="D5" s="140"/>
      <c r="E5" s="140"/>
      <c r="F5" s="140"/>
      <c r="G5" s="140"/>
      <c r="H5" s="140"/>
      <c r="I5" s="140"/>
      <c r="J5" s="41"/>
    </row>
    <row r="6" spans="1:10">
      <c r="A6" s="147">
        <f>IF(Uppskeruskráning!A6&gt;0,Uppskeruskráning!A6," ")</f>
        <v>1</v>
      </c>
      <c r="B6" s="153">
        <f>IF(Uppskeruskráning!B6&gt;0,Uppskeruskráning!B6," ")</f>
        <v>0.3</v>
      </c>
      <c r="C6" s="1"/>
      <c r="D6" s="1"/>
      <c r="E6" s="1"/>
      <c r="F6" s="1"/>
      <c r="G6" s="1"/>
      <c r="H6" s="1"/>
      <c r="I6" s="1"/>
      <c r="J6" s="13"/>
    </row>
    <row r="7" spans="1:10">
      <c r="A7" s="147">
        <f>IF(Uppskeruskráning!A7&gt;0,Uppskeruskráning!A7," ")</f>
        <v>2</v>
      </c>
      <c r="B7" s="153">
        <f>IF(Uppskeruskráning!B7&gt;0,Uppskeruskráning!B7," ")</f>
        <v>1.7</v>
      </c>
      <c r="C7" s="1"/>
      <c r="D7" s="1"/>
      <c r="E7" s="1"/>
      <c r="F7" s="1"/>
      <c r="G7" s="1"/>
      <c r="H7" s="1"/>
      <c r="I7" s="1"/>
      <c r="J7" s="13"/>
    </row>
    <row r="8" spans="1:10">
      <c r="A8" s="147">
        <f>IF(Uppskeruskráning!A8&gt;0,Uppskeruskráning!A8," ")</f>
        <v>3</v>
      </c>
      <c r="B8" s="153">
        <f>IF(Uppskeruskráning!B8&gt;0,Uppskeruskráning!B8," ")</f>
        <v>0.8</v>
      </c>
      <c r="C8" s="1"/>
      <c r="D8" s="1"/>
      <c r="E8" s="1"/>
      <c r="F8" s="1"/>
      <c r="G8" s="1"/>
      <c r="H8" s="1"/>
      <c r="I8" s="1"/>
      <c r="J8" s="13"/>
    </row>
    <row r="9" spans="1:10">
      <c r="A9" s="147">
        <f>IF(Uppskeruskráning!A9&gt;0,Uppskeruskráning!A9," ")</f>
        <v>4</v>
      </c>
      <c r="B9" s="153">
        <f>IF(Uppskeruskráning!B9&gt;0,Uppskeruskráning!B9," ")</f>
        <v>1.5</v>
      </c>
      <c r="C9" s="1"/>
      <c r="D9" s="1"/>
      <c r="E9" s="1"/>
      <c r="F9" s="1"/>
      <c r="G9" s="1"/>
      <c r="H9" s="1"/>
      <c r="I9" s="1"/>
      <c r="J9" s="13"/>
    </row>
    <row r="10" spans="1:10">
      <c r="A10" s="147">
        <f>IF(Uppskeruskráning!A10&gt;0,Uppskeruskráning!A10," ")</f>
        <v>5</v>
      </c>
      <c r="B10" s="153">
        <f>IF(Uppskeruskráning!B10&gt;0,Uppskeruskráning!B10," ")</f>
        <v>1.6</v>
      </c>
      <c r="C10" s="1"/>
      <c r="D10" s="1"/>
      <c r="E10" s="1"/>
      <c r="F10" s="1"/>
      <c r="G10" s="1"/>
      <c r="H10" s="1"/>
      <c r="I10" s="1"/>
      <c r="J10" s="13"/>
    </row>
    <row r="11" spans="1:10">
      <c r="A11" s="147">
        <f>IF(Uppskeruskráning!A11&gt;0,Uppskeruskráning!A11," ")</f>
        <v>6</v>
      </c>
      <c r="B11" s="153">
        <f>IF(Uppskeruskráning!B11&gt;0,Uppskeruskráning!B11," ")</f>
        <v>0.9</v>
      </c>
      <c r="C11" s="1"/>
      <c r="D11" s="1"/>
      <c r="E11" s="1"/>
      <c r="F11" s="1"/>
      <c r="G11" s="1"/>
      <c r="H11" s="1"/>
      <c r="I11" s="1"/>
      <c r="J11" s="13"/>
    </row>
    <row r="12" spans="1:10">
      <c r="A12" s="147">
        <f>IF(Uppskeruskráning!A12&gt;0,Uppskeruskráning!A12," ")</f>
        <v>7</v>
      </c>
      <c r="B12" s="153">
        <f>IF(Uppskeruskráning!B12&gt;0,Uppskeruskráning!B12," ")</f>
        <v>0.8</v>
      </c>
      <c r="C12" s="1"/>
      <c r="D12" s="1"/>
      <c r="E12" s="1"/>
      <c r="F12" s="1"/>
      <c r="G12" s="1"/>
      <c r="H12" s="1"/>
      <c r="I12" s="1"/>
      <c r="J12" s="13"/>
    </row>
    <row r="13" spans="1:10">
      <c r="A13" s="147">
        <f>IF(Uppskeruskráning!A13&gt;0,Uppskeruskráning!A13," ")</f>
        <v>8</v>
      </c>
      <c r="B13" s="153">
        <f>IF(Uppskeruskráning!B13&gt;0,Uppskeruskráning!B13," ")</f>
        <v>0.8</v>
      </c>
      <c r="C13" s="1"/>
      <c r="D13" s="1"/>
      <c r="E13" s="1"/>
      <c r="F13" s="1"/>
      <c r="G13" s="1"/>
      <c r="H13" s="1"/>
      <c r="I13" s="1"/>
      <c r="J13" s="13"/>
    </row>
    <row r="14" spans="1:10">
      <c r="A14" s="147">
        <f>IF(Uppskeruskráning!A14&gt;0,Uppskeruskráning!A14," ")</f>
        <v>9</v>
      </c>
      <c r="B14" s="153">
        <f>IF(Uppskeruskráning!B14&gt;0,Uppskeruskráning!B14," ")</f>
        <v>0.8</v>
      </c>
      <c r="C14" s="1"/>
      <c r="D14" s="1"/>
      <c r="E14" s="1"/>
      <c r="F14" s="1"/>
      <c r="G14" s="1"/>
      <c r="H14" s="1"/>
      <c r="I14" s="1"/>
      <c r="J14" s="13"/>
    </row>
    <row r="15" spans="1:10">
      <c r="A15" s="147">
        <f>IF(Uppskeruskráning!A15&gt;0,Uppskeruskráning!A15," ")</f>
        <v>10</v>
      </c>
      <c r="B15" s="153">
        <f>IF(Uppskeruskráning!B15&gt;0,Uppskeruskráning!B15," ")</f>
        <v>0.6</v>
      </c>
      <c r="C15" s="1"/>
      <c r="D15" s="1"/>
      <c r="E15" s="1"/>
      <c r="F15" s="1"/>
      <c r="G15" s="1"/>
      <c r="H15" s="1"/>
      <c r="I15" s="1"/>
      <c r="J15" s="13"/>
    </row>
    <row r="16" spans="1:10">
      <c r="A16" s="147">
        <f>IF(Uppskeruskráning!A16&gt;0,Uppskeruskráning!A16," ")</f>
        <v>11</v>
      </c>
      <c r="B16" s="153">
        <f>IF(Uppskeruskráning!B16&gt;0,Uppskeruskráning!B16," ")</f>
        <v>4.3</v>
      </c>
      <c r="C16" s="1"/>
      <c r="D16" s="1"/>
      <c r="E16" s="1"/>
      <c r="F16" s="1"/>
      <c r="G16" s="1"/>
      <c r="H16" s="1"/>
      <c r="I16" s="1"/>
      <c r="J16" s="13"/>
    </row>
    <row r="17" spans="1:10">
      <c r="A17" s="147">
        <f>IF(Uppskeruskráning!A17&gt;0,Uppskeruskráning!A17," ")</f>
        <v>12</v>
      </c>
      <c r="B17" s="153">
        <f>IF(Uppskeruskráning!B17&gt;0,Uppskeruskráning!B17," ")</f>
        <v>0.6</v>
      </c>
      <c r="C17" s="1"/>
      <c r="D17" s="1"/>
      <c r="E17" s="1"/>
      <c r="F17" s="1"/>
      <c r="G17" s="1"/>
      <c r="H17" s="1"/>
      <c r="I17" s="1"/>
      <c r="J17" s="13"/>
    </row>
    <row r="18" spans="1:10">
      <c r="A18" s="147">
        <f>IF(Uppskeruskráning!A18&gt;0,Uppskeruskráning!A18," ")</f>
        <v>13</v>
      </c>
      <c r="B18" s="153">
        <f>IF(Uppskeruskráning!B18&gt;0,Uppskeruskráning!B18," ")</f>
        <v>0.7</v>
      </c>
      <c r="C18" s="1"/>
      <c r="D18" s="1"/>
      <c r="E18" s="1"/>
      <c r="F18" s="1"/>
      <c r="G18" s="1"/>
      <c r="H18" s="1"/>
      <c r="I18" s="1"/>
      <c r="J18" s="13"/>
    </row>
    <row r="19" spans="1:10">
      <c r="A19" s="147">
        <f>IF(Uppskeruskráning!A19&gt;0,Uppskeruskráning!A19," ")</f>
        <v>14</v>
      </c>
      <c r="B19" s="153">
        <f>IF(Uppskeruskráning!B19&gt;0,Uppskeruskráning!B19," ")</f>
        <v>0.7</v>
      </c>
      <c r="C19" s="1"/>
      <c r="D19" s="1"/>
      <c r="E19" s="1"/>
      <c r="F19" s="1"/>
      <c r="G19" s="1"/>
      <c r="H19" s="1"/>
      <c r="I19" s="1"/>
      <c r="J19" s="13"/>
    </row>
    <row r="20" spans="1:10">
      <c r="A20" s="147" t="str">
        <f>IF(Uppskeruskráning!A20&gt;0,Uppskeruskráning!A20," ")</f>
        <v>15 - a</v>
      </c>
      <c r="B20" s="153">
        <f>IF(Uppskeruskráning!B20&gt;0,Uppskeruskráning!B20," ")</f>
        <v>4.2</v>
      </c>
      <c r="C20" s="1"/>
      <c r="D20" s="1"/>
      <c r="E20" s="1"/>
      <c r="F20" s="1"/>
      <c r="G20" s="1"/>
      <c r="H20" s="1"/>
      <c r="I20" s="1"/>
      <c r="J20" s="13"/>
    </row>
    <row r="21" spans="1:10">
      <c r="A21" s="147" t="str">
        <f>IF(Uppskeruskráning!A21&gt;0,Uppskeruskráning!A21," ")</f>
        <v>15 - b</v>
      </c>
      <c r="B21" s="153">
        <f>IF(Uppskeruskráning!B21&gt;0,Uppskeruskráning!B21," ")</f>
        <v>0.9</v>
      </c>
      <c r="C21" s="1"/>
      <c r="D21" s="1"/>
      <c r="E21" s="1"/>
      <c r="F21" s="1"/>
      <c r="G21" s="1"/>
      <c r="H21" s="1"/>
      <c r="I21" s="1"/>
      <c r="J21" s="13"/>
    </row>
    <row r="22" spans="1:10">
      <c r="A22" s="147">
        <f>IF(Uppskeruskráning!A22&gt;0,Uppskeruskráning!A22," ")</f>
        <v>16</v>
      </c>
      <c r="B22" s="153">
        <f>IF(Uppskeruskráning!B22&gt;0,Uppskeruskráning!B22," ")</f>
        <v>1.4</v>
      </c>
      <c r="C22" s="1"/>
      <c r="D22" s="1"/>
      <c r="E22" s="1"/>
      <c r="F22" s="1"/>
      <c r="G22" s="1"/>
      <c r="H22" s="1"/>
      <c r="I22" s="1"/>
      <c r="J22" s="13"/>
    </row>
    <row r="23" spans="1:10">
      <c r="A23" s="147">
        <f>IF(Uppskeruskráning!A23&gt;0,Uppskeruskráning!A23," ")</f>
        <v>17</v>
      </c>
      <c r="B23" s="153">
        <f>IF(Uppskeruskráning!B23&gt;0,Uppskeruskráning!B23," ")</f>
        <v>1.8</v>
      </c>
      <c r="C23" s="1"/>
      <c r="D23" s="1"/>
      <c r="E23" s="1"/>
      <c r="F23" s="1"/>
      <c r="G23" s="1"/>
      <c r="H23" s="1"/>
      <c r="I23" s="1"/>
      <c r="J23" s="13"/>
    </row>
    <row r="24" spans="1:10">
      <c r="A24" s="147">
        <f>IF(Uppskeruskráning!A24&gt;0,Uppskeruskráning!A24," ")</f>
        <v>18</v>
      </c>
      <c r="B24" s="153">
        <f>IF(Uppskeruskráning!B24&gt;0,Uppskeruskráning!B24," ")</f>
        <v>3.4</v>
      </c>
      <c r="C24" s="1"/>
      <c r="D24" s="1"/>
      <c r="E24" s="1"/>
      <c r="F24" s="1"/>
      <c r="G24" s="1"/>
      <c r="H24" s="1"/>
      <c r="I24" s="1"/>
      <c r="J24" s="13"/>
    </row>
    <row r="25" spans="1:10">
      <c r="A25" s="147">
        <f>IF(Uppskeruskráning!A25&gt;0,Uppskeruskráning!A25," ")</f>
        <v>19</v>
      </c>
      <c r="B25" s="153">
        <f>IF(Uppskeruskráning!B25&gt;0,Uppskeruskráning!B25," ")</f>
        <v>9.9</v>
      </c>
      <c r="C25" s="1"/>
      <c r="D25" s="1"/>
      <c r="E25" s="1"/>
      <c r="F25" s="1"/>
      <c r="G25" s="1"/>
      <c r="H25" s="1"/>
      <c r="I25" s="1"/>
      <c r="J25" s="13"/>
    </row>
    <row r="26" spans="1:10">
      <c r="A26" s="147">
        <f>IF(Uppskeruskráning!A26&gt;0,Uppskeruskráning!A26," ")</f>
        <v>20</v>
      </c>
      <c r="B26" s="153">
        <f>IF(Uppskeruskráning!B26&gt;0,Uppskeruskráning!B26," ")</f>
        <v>1.4</v>
      </c>
      <c r="C26" s="1"/>
      <c r="D26" s="1"/>
      <c r="E26" s="1"/>
      <c r="F26" s="1"/>
      <c r="G26" s="1"/>
      <c r="H26" s="1"/>
      <c r="I26" s="1"/>
      <c r="J26" s="13"/>
    </row>
    <row r="27" spans="1:10">
      <c r="A27" s="147" t="str">
        <f>IF(Uppskeruskráning!A27&gt;0,Uppskeruskráning!A27," ")</f>
        <v>21 - a</v>
      </c>
      <c r="B27" s="153">
        <f>IF(Uppskeruskráning!B27&gt;0,Uppskeruskráning!B27," ")</f>
        <v>3.2</v>
      </c>
      <c r="C27" s="1"/>
      <c r="D27" s="1"/>
      <c r="E27" s="1"/>
      <c r="F27" s="1"/>
      <c r="G27" s="1"/>
      <c r="H27" s="1"/>
      <c r="I27" s="1"/>
      <c r="J27" s="13"/>
    </row>
    <row r="28" spans="1:10">
      <c r="A28" s="147" t="str">
        <f>IF(Uppskeruskráning!A28&gt;0,Uppskeruskráning!A28," ")</f>
        <v>21 - b</v>
      </c>
      <c r="B28" s="153">
        <f>IF(Uppskeruskráning!B28&gt;0,Uppskeruskráning!B28," ")</f>
        <v>1.9</v>
      </c>
      <c r="C28" s="1"/>
      <c r="D28" s="1"/>
      <c r="E28" s="1"/>
      <c r="F28" s="1"/>
      <c r="G28" s="1"/>
      <c r="H28" s="1"/>
      <c r="I28" s="1"/>
      <c r="J28" s="13"/>
    </row>
    <row r="29" spans="1:10">
      <c r="A29" s="147" t="str">
        <f>IF(Uppskeruskráning!A29&gt;0,Uppskeruskráning!A29," ")</f>
        <v>21 - C</v>
      </c>
      <c r="B29" s="153">
        <f>IF(Uppskeruskráning!B29&gt;0,Uppskeruskráning!B29," ")</f>
        <v>2.6</v>
      </c>
      <c r="C29" s="1"/>
      <c r="D29" s="1"/>
      <c r="E29" s="1"/>
      <c r="F29" s="1"/>
      <c r="G29" s="1"/>
      <c r="H29" s="1"/>
      <c r="I29" s="1"/>
      <c r="J29" s="13"/>
    </row>
    <row r="30" spans="1:10">
      <c r="A30" s="147">
        <f>IF(Uppskeruskráning!A30&gt;0,Uppskeruskráning!A30," ")</f>
        <v>31</v>
      </c>
      <c r="B30" s="153">
        <f>IF(Uppskeruskráning!B30&gt;0,Uppskeruskráning!B30," ")</f>
        <v>1.5</v>
      </c>
      <c r="C30" s="1"/>
      <c r="D30" s="1"/>
      <c r="E30" s="1"/>
      <c r="F30" s="1"/>
      <c r="G30" s="1"/>
      <c r="H30" s="1"/>
      <c r="I30" s="1"/>
      <c r="J30" s="13"/>
    </row>
    <row r="31" spans="1:10">
      <c r="A31" s="147">
        <f>IF(Uppskeruskráning!A31&gt;0,Uppskeruskráning!A31," ")</f>
        <v>32</v>
      </c>
      <c r="B31" s="153">
        <f>IF(Uppskeruskráning!B31&gt;0,Uppskeruskráning!B31," ")</f>
        <v>1.2</v>
      </c>
      <c r="C31" s="1"/>
      <c r="D31" s="1"/>
      <c r="E31" s="1"/>
      <c r="F31" s="1"/>
      <c r="G31" s="1"/>
      <c r="H31" s="1"/>
      <c r="I31" s="1"/>
      <c r="J31" s="13"/>
    </row>
    <row r="32" spans="1:10" ht="15.75" thickBot="1">
      <c r="A32" s="150">
        <f>IF(Uppskeruskráning!A32&gt;0,Uppskeruskráning!A32," ")</f>
        <v>33</v>
      </c>
      <c r="B32" s="154">
        <f>IF(Uppskeruskráning!B32&gt;0,Uppskeruskráning!B32," ")</f>
        <v>1.2</v>
      </c>
      <c r="C32" s="2"/>
      <c r="D32" s="2"/>
      <c r="E32" s="2"/>
      <c r="F32" s="2"/>
      <c r="G32" s="2"/>
      <c r="H32" s="2"/>
      <c r="I32" s="2"/>
      <c r="J32" s="14"/>
    </row>
    <row r="33" spans="1:10" ht="33" customHeight="1">
      <c r="A33" s="75" t="str">
        <f>"Búfjáráburður "&amp;Spildur!B5</f>
        <v>Búfjáráburður 2026</v>
      </c>
      <c r="C33" s="42" t="str">
        <f>"Dreifing frá 1. sept. "&amp;Spildur!B$5-1&amp;" til 31. ágúst "&amp;Spildur!B$5</f>
        <v>Dreifing frá 1. sept. 2025 til 31. ágúst 2026</v>
      </c>
      <c r="D33" s="42"/>
      <c r="E33" s="42"/>
      <c r="F33" s="42"/>
      <c r="G33" s="42"/>
      <c r="H33" s="289"/>
      <c r="I33" s="289"/>
      <c r="J33" s="289"/>
    </row>
    <row r="34" spans="1:10" s="35" customFormat="1" ht="18.75" customHeight="1">
      <c r="A34" s="35" t="str">
        <f>A2</f>
        <v>Ólafur</v>
      </c>
      <c r="D34" s="287" t="s">
        <v>14</v>
      </c>
      <c r="E34" s="287"/>
      <c r="F34" s="286" t="str">
        <f>Uppskeruskráning!G34</f>
        <v>Hagi</v>
      </c>
      <c r="G34" s="286"/>
      <c r="I34" s="48" t="s">
        <v>5</v>
      </c>
      <c r="J34" s="49">
        <f>Uppskeruskráning!L34</f>
        <v>9999991</v>
      </c>
    </row>
    <row r="35" spans="1:10" ht="9" customHeight="1" thickBot="1">
      <c r="A35" s="3"/>
      <c r="B35" s="288"/>
      <c r="C35" s="288"/>
      <c r="D35" s="100"/>
      <c r="E35" s="100"/>
      <c r="F35" s="5"/>
      <c r="H35" s="55"/>
      <c r="I35" s="11"/>
      <c r="J35" s="32"/>
    </row>
    <row r="36" spans="1:10" ht="45.75" thickBot="1">
      <c r="A36" s="86" t="s">
        <v>15</v>
      </c>
      <c r="B36" s="91" t="s">
        <v>16</v>
      </c>
      <c r="C36" s="88" t="s">
        <v>17</v>
      </c>
      <c r="D36" s="88" t="s">
        <v>18</v>
      </c>
      <c r="E36" s="88" t="s">
        <v>19</v>
      </c>
      <c r="F36" s="88" t="s">
        <v>20</v>
      </c>
      <c r="G36" s="88" t="s">
        <v>21</v>
      </c>
      <c r="H36" s="88" t="s">
        <v>22</v>
      </c>
      <c r="I36" s="92" t="s">
        <v>23</v>
      </c>
      <c r="J36" s="89" t="s">
        <v>24</v>
      </c>
    </row>
    <row r="37" spans="1:10">
      <c r="A37" s="146">
        <f>IF(Uppskeruskráning!A37&gt;0,Uppskeruskráning!A37," ")</f>
        <v>34</v>
      </c>
      <c r="B37" s="155">
        <f>IF(Uppskeruskráning!B37&gt;0,Uppskeruskráning!B37," ")</f>
        <v>2.2999999999999998</v>
      </c>
      <c r="C37" s="90"/>
      <c r="D37" s="90"/>
      <c r="E37" s="90"/>
      <c r="F37" s="90"/>
      <c r="G37" s="90"/>
      <c r="H37" s="90"/>
      <c r="I37" s="90"/>
      <c r="J37" s="87"/>
    </row>
    <row r="38" spans="1:10">
      <c r="A38" s="146">
        <f>IF(Uppskeruskráning!A38&gt;0,Uppskeruskráning!A38," ")</f>
        <v>35</v>
      </c>
      <c r="B38" s="155">
        <f>IF(Uppskeruskráning!B38&gt;0,Uppskeruskráning!B38," ")</f>
        <v>0.6</v>
      </c>
      <c r="C38" s="1"/>
      <c r="D38" s="1"/>
      <c r="E38" s="1"/>
      <c r="F38" s="1"/>
      <c r="G38" s="1"/>
      <c r="H38" s="1"/>
      <c r="I38" s="1"/>
      <c r="J38" s="13"/>
    </row>
    <row r="39" spans="1:10">
      <c r="A39" s="146" t="str">
        <f>IF(Uppskeruskráning!A39&gt;0,Uppskeruskráning!A39," ")</f>
        <v xml:space="preserve"> </v>
      </c>
      <c r="B39" s="155" t="str">
        <f>IF(Uppskeruskráning!B39&gt;0,Uppskeruskráning!B39," ")</f>
        <v xml:space="preserve"> </v>
      </c>
      <c r="C39" s="1"/>
      <c r="D39" s="1"/>
      <c r="E39" s="1"/>
      <c r="F39" s="1"/>
      <c r="G39" s="1"/>
      <c r="H39" s="1"/>
      <c r="I39" s="1"/>
      <c r="J39" s="13"/>
    </row>
    <row r="40" spans="1:10">
      <c r="A40" s="146" t="str">
        <f>IF(Uppskeruskráning!A40&gt;0,Uppskeruskráning!A40," ")</f>
        <v xml:space="preserve"> </v>
      </c>
      <c r="B40" s="155" t="str">
        <f>IF(Uppskeruskráning!B40&gt;0,Uppskeruskráning!B40," ")</f>
        <v xml:space="preserve"> </v>
      </c>
      <c r="C40" s="1"/>
      <c r="D40" s="1"/>
      <c r="E40" s="1"/>
      <c r="F40" s="1"/>
      <c r="G40" s="1"/>
      <c r="H40" s="1"/>
      <c r="I40" s="1"/>
      <c r="J40" s="13"/>
    </row>
    <row r="41" spans="1:10">
      <c r="A41" s="146" t="str">
        <f>IF(Uppskeruskráning!A41&gt;0,Uppskeruskráning!A41," ")</f>
        <v xml:space="preserve"> </v>
      </c>
      <c r="B41" s="155" t="str">
        <f>IF(Uppskeruskráning!B41&gt;0,Uppskeruskráning!B41," ")</f>
        <v xml:space="preserve"> </v>
      </c>
      <c r="C41" s="1"/>
      <c r="D41" s="1"/>
      <c r="E41" s="1"/>
      <c r="F41" s="1"/>
      <c r="G41" s="1"/>
      <c r="H41" s="1"/>
      <c r="I41" s="1"/>
      <c r="J41" s="13"/>
    </row>
    <row r="42" spans="1:10">
      <c r="A42" s="146" t="str">
        <f>IF(Uppskeruskráning!A42&gt;0,Uppskeruskráning!A42," ")</f>
        <v xml:space="preserve"> </v>
      </c>
      <c r="B42" s="155" t="str">
        <f>IF(Uppskeruskráning!B42&gt;0,Uppskeruskráning!B42," ")</f>
        <v xml:space="preserve"> </v>
      </c>
      <c r="C42" s="1"/>
      <c r="D42" s="1"/>
      <c r="E42" s="1"/>
      <c r="F42" s="1"/>
      <c r="G42" s="1"/>
      <c r="H42" s="1"/>
      <c r="I42" s="1"/>
      <c r="J42" s="13"/>
    </row>
    <row r="43" spans="1:10">
      <c r="A43" s="146" t="str">
        <f>IF(Uppskeruskráning!A43&gt;0,Uppskeruskráning!A43," ")</f>
        <v xml:space="preserve"> </v>
      </c>
      <c r="B43" s="155" t="str">
        <f>IF(Uppskeruskráning!B43&gt;0,Uppskeruskráning!B43," ")</f>
        <v xml:space="preserve"> </v>
      </c>
      <c r="C43" s="1"/>
      <c r="D43" s="1"/>
      <c r="E43" s="1"/>
      <c r="F43" s="1"/>
      <c r="G43" s="1"/>
      <c r="H43" s="1"/>
      <c r="I43" s="1"/>
      <c r="J43" s="13"/>
    </row>
    <row r="44" spans="1:10">
      <c r="A44" s="146" t="str">
        <f>IF(Uppskeruskráning!A44&gt;0,Uppskeruskráning!A44," ")</f>
        <v xml:space="preserve"> </v>
      </c>
      <c r="B44" s="155" t="str">
        <f>IF(Uppskeruskráning!B44&gt;0,Uppskeruskráning!B44," ")</f>
        <v xml:space="preserve"> </v>
      </c>
      <c r="C44" s="1"/>
      <c r="D44" s="1"/>
      <c r="E44" s="1"/>
      <c r="F44" s="1"/>
      <c r="G44" s="1"/>
      <c r="H44" s="1"/>
      <c r="I44" s="1"/>
      <c r="J44" s="13"/>
    </row>
    <row r="45" spans="1:10">
      <c r="A45" s="146" t="str">
        <f>IF(Uppskeruskráning!A45&gt;0,Uppskeruskráning!A45," ")</f>
        <v xml:space="preserve"> </v>
      </c>
      <c r="B45" s="155" t="str">
        <f>IF(Uppskeruskráning!B45&gt;0,Uppskeruskráning!B45," ")</f>
        <v xml:space="preserve"> </v>
      </c>
      <c r="C45" s="1"/>
      <c r="D45" s="1"/>
      <c r="E45" s="1"/>
      <c r="F45" s="1"/>
      <c r="G45" s="1"/>
      <c r="H45" s="1"/>
      <c r="I45" s="1"/>
      <c r="J45" s="13"/>
    </row>
    <row r="46" spans="1:10">
      <c r="A46" s="146" t="str">
        <f>IF(Uppskeruskráning!A46&gt;0,Uppskeruskráning!A46," ")</f>
        <v xml:space="preserve"> </v>
      </c>
      <c r="B46" s="155" t="str">
        <f>IF(Uppskeruskráning!B46&gt;0,Uppskeruskráning!B46," ")</f>
        <v xml:space="preserve"> </v>
      </c>
      <c r="C46" s="1"/>
      <c r="D46" s="1"/>
      <c r="E46" s="1"/>
      <c r="F46" s="1"/>
      <c r="G46" s="1"/>
      <c r="H46" s="1"/>
      <c r="I46" s="1"/>
      <c r="J46" s="13"/>
    </row>
    <row r="47" spans="1:10">
      <c r="A47" s="146" t="str">
        <f>IF(Uppskeruskráning!A47&gt;0,Uppskeruskráning!A47," ")</f>
        <v xml:space="preserve"> </v>
      </c>
      <c r="B47" s="155" t="str">
        <f>IF(Uppskeruskráning!B47&gt;0,Uppskeruskráning!B47," ")</f>
        <v xml:space="preserve"> </v>
      </c>
      <c r="C47" s="1"/>
      <c r="D47" s="1"/>
      <c r="E47" s="1"/>
      <c r="F47" s="1"/>
      <c r="G47" s="1"/>
      <c r="H47" s="1"/>
      <c r="I47" s="1"/>
      <c r="J47" s="13"/>
    </row>
    <row r="48" spans="1:10">
      <c r="A48" s="146" t="str">
        <f>IF(Uppskeruskráning!A48&gt;0,Uppskeruskráning!A48," ")</f>
        <v xml:space="preserve"> </v>
      </c>
      <c r="B48" s="155" t="str">
        <f>IF(Uppskeruskráning!B48&gt;0,Uppskeruskráning!B48," ")</f>
        <v xml:space="preserve"> </v>
      </c>
      <c r="C48" s="1"/>
      <c r="D48" s="1"/>
      <c r="E48" s="1"/>
      <c r="F48" s="1"/>
      <c r="G48" s="1"/>
      <c r="H48" s="1"/>
      <c r="I48" s="1"/>
      <c r="J48" s="13"/>
    </row>
    <row r="49" spans="1:10">
      <c r="A49" s="146" t="str">
        <f>IF(Uppskeruskráning!A49&gt;0,Uppskeruskráning!A49," ")</f>
        <v xml:space="preserve"> </v>
      </c>
      <c r="B49" s="155" t="str">
        <f>IF(Uppskeruskráning!B49&gt;0,Uppskeruskráning!B49," ")</f>
        <v xml:space="preserve"> </v>
      </c>
      <c r="C49" s="1"/>
      <c r="D49" s="1"/>
      <c r="E49" s="1"/>
      <c r="F49" s="1"/>
      <c r="G49" s="1"/>
      <c r="H49" s="1"/>
      <c r="I49" s="1"/>
      <c r="J49" s="13"/>
    </row>
    <row r="50" spans="1:10">
      <c r="A50" s="146" t="str">
        <f>IF(Uppskeruskráning!A50&gt;0,Uppskeruskráning!A50," ")</f>
        <v xml:space="preserve"> </v>
      </c>
      <c r="B50" s="155" t="str">
        <f>IF(Uppskeruskráning!B50&gt;0,Uppskeruskráning!B50," ")</f>
        <v xml:space="preserve"> </v>
      </c>
      <c r="C50" s="1"/>
      <c r="D50" s="1"/>
      <c r="E50" s="1"/>
      <c r="F50" s="1"/>
      <c r="G50" s="1"/>
      <c r="H50" s="1"/>
      <c r="I50" s="1"/>
      <c r="J50" s="13"/>
    </row>
    <row r="51" spans="1:10">
      <c r="A51" s="146" t="str">
        <f>IF(Uppskeruskráning!A51&gt;0,Uppskeruskráning!A51," ")</f>
        <v xml:space="preserve"> </v>
      </c>
      <c r="B51" s="155" t="str">
        <f>IF(Uppskeruskráning!B51&gt;0,Uppskeruskráning!B51," ")</f>
        <v xml:space="preserve"> </v>
      </c>
      <c r="C51" s="1"/>
      <c r="D51" s="1"/>
      <c r="E51" s="1"/>
      <c r="F51" s="1"/>
      <c r="G51" s="1"/>
      <c r="H51" s="1"/>
      <c r="I51" s="1"/>
      <c r="J51" s="13"/>
    </row>
    <row r="52" spans="1:10">
      <c r="A52" s="146" t="str">
        <f>IF(Uppskeruskráning!A52&gt;0,Uppskeruskráning!A52," ")</f>
        <v xml:space="preserve"> </v>
      </c>
      <c r="B52" s="155" t="str">
        <f>IF(Uppskeruskráning!B52&gt;0,Uppskeruskráning!B52," ")</f>
        <v xml:space="preserve"> </v>
      </c>
      <c r="C52" s="1"/>
      <c r="D52" s="1"/>
      <c r="E52" s="1"/>
      <c r="F52" s="1"/>
      <c r="G52" s="1"/>
      <c r="H52" s="1"/>
      <c r="I52" s="1"/>
      <c r="J52" s="13"/>
    </row>
    <row r="53" spans="1:10">
      <c r="A53" s="146" t="str">
        <f>IF(Uppskeruskráning!A53&gt;0,Uppskeruskráning!A53," ")</f>
        <v xml:space="preserve"> </v>
      </c>
      <c r="B53" s="155" t="str">
        <f>IF(Uppskeruskráning!B53&gt;0,Uppskeruskráning!B53," ")</f>
        <v xml:space="preserve"> </v>
      </c>
      <c r="C53" s="1"/>
      <c r="D53" s="1"/>
      <c r="E53" s="1"/>
      <c r="F53" s="1"/>
      <c r="G53" s="1"/>
      <c r="H53" s="1"/>
      <c r="I53" s="1"/>
      <c r="J53" s="13"/>
    </row>
    <row r="54" spans="1:10">
      <c r="A54" s="146" t="str">
        <f>IF(Uppskeruskráning!A54&gt;0,Uppskeruskráning!A54," ")</f>
        <v xml:space="preserve"> </v>
      </c>
      <c r="B54" s="155" t="str">
        <f>IF(Uppskeruskráning!B54&gt;0,Uppskeruskráning!B54," ")</f>
        <v xml:space="preserve"> </v>
      </c>
      <c r="C54" s="1"/>
      <c r="D54" s="1"/>
      <c r="E54" s="1"/>
      <c r="F54" s="1"/>
      <c r="G54" s="1"/>
      <c r="H54" s="1"/>
      <c r="I54" s="1"/>
      <c r="J54" s="13"/>
    </row>
    <row r="55" spans="1:10">
      <c r="A55" s="146" t="str">
        <f>IF(Uppskeruskráning!A55&gt;0,Uppskeruskráning!A55," ")</f>
        <v xml:space="preserve"> </v>
      </c>
      <c r="B55" s="155" t="str">
        <f>IF(Uppskeruskráning!B55&gt;0,Uppskeruskráning!B55," ")</f>
        <v xml:space="preserve"> </v>
      </c>
      <c r="C55" s="1"/>
      <c r="D55" s="1"/>
      <c r="E55" s="1"/>
      <c r="F55" s="1"/>
      <c r="G55" s="1"/>
      <c r="H55" s="1"/>
      <c r="I55" s="1"/>
      <c r="J55" s="13"/>
    </row>
    <row r="56" spans="1:10">
      <c r="A56" s="146" t="str">
        <f>IF(Uppskeruskráning!A56&gt;0,Uppskeruskráning!A56," ")</f>
        <v xml:space="preserve"> </v>
      </c>
      <c r="B56" s="155" t="str">
        <f>IF(Uppskeruskráning!B56&gt;0,Uppskeruskráning!B56," ")</f>
        <v xml:space="preserve"> </v>
      </c>
      <c r="C56" s="1"/>
      <c r="D56" s="1"/>
      <c r="E56" s="1"/>
      <c r="F56" s="1"/>
      <c r="G56" s="1"/>
      <c r="H56" s="1"/>
      <c r="I56" s="1"/>
      <c r="J56" s="13"/>
    </row>
    <row r="57" spans="1:10">
      <c r="A57" s="146" t="str">
        <f>IF(Uppskeruskráning!A57&gt;0,Uppskeruskráning!A57," ")</f>
        <v xml:space="preserve"> </v>
      </c>
      <c r="B57" s="155" t="str">
        <f>IF(Uppskeruskráning!B57&gt;0,Uppskeruskráning!B57," ")</f>
        <v xml:space="preserve"> </v>
      </c>
      <c r="C57" s="1"/>
      <c r="D57" s="1"/>
      <c r="E57" s="1"/>
      <c r="F57" s="1"/>
      <c r="G57" s="1"/>
      <c r="H57" s="1"/>
      <c r="I57" s="1"/>
      <c r="J57" s="13"/>
    </row>
    <row r="58" spans="1:10">
      <c r="A58" s="146" t="str">
        <f>IF(Uppskeruskráning!A58&gt;0,Uppskeruskráning!A58," ")</f>
        <v xml:space="preserve"> </v>
      </c>
      <c r="B58" s="155" t="str">
        <f>IF(Uppskeruskráning!B58&gt;0,Uppskeruskráning!B58," ")</f>
        <v xml:space="preserve"> </v>
      </c>
      <c r="C58" s="1"/>
      <c r="D58" s="1"/>
      <c r="E58" s="1"/>
      <c r="F58" s="1"/>
      <c r="G58" s="1"/>
      <c r="H58" s="1"/>
      <c r="I58" s="1"/>
      <c r="J58" s="13"/>
    </row>
    <row r="59" spans="1:10">
      <c r="A59" s="146" t="str">
        <f>IF(Uppskeruskráning!A59&gt;0,Uppskeruskráning!A59," ")</f>
        <v xml:space="preserve"> </v>
      </c>
      <c r="B59" s="155" t="str">
        <f>IF(Uppskeruskráning!B59&gt;0,Uppskeruskráning!B59," ")</f>
        <v xml:space="preserve"> </v>
      </c>
      <c r="C59" s="1"/>
      <c r="D59" s="1"/>
      <c r="E59" s="1"/>
      <c r="F59" s="1"/>
      <c r="G59" s="1"/>
      <c r="H59" s="1"/>
      <c r="I59" s="1"/>
      <c r="J59" s="13"/>
    </row>
    <row r="60" spans="1:10">
      <c r="A60" s="146" t="str">
        <f>IF(Uppskeruskráning!A60&gt;0,Uppskeruskráning!A60," ")</f>
        <v xml:space="preserve"> </v>
      </c>
      <c r="B60" s="155" t="str">
        <f>IF(Uppskeruskráning!B60&gt;0,Uppskeruskráning!B60," ")</f>
        <v xml:space="preserve"> </v>
      </c>
      <c r="C60" s="1"/>
      <c r="D60" s="1"/>
      <c r="E60" s="1"/>
      <c r="F60" s="1"/>
      <c r="G60" s="1"/>
      <c r="H60" s="1"/>
      <c r="I60" s="1"/>
      <c r="J60" s="13"/>
    </row>
    <row r="61" spans="1:10">
      <c r="A61" s="146" t="str">
        <f>IF(Uppskeruskráning!A61&gt;0,Uppskeruskráning!A61," ")</f>
        <v xml:space="preserve"> </v>
      </c>
      <c r="B61" s="155" t="str">
        <f>IF(Uppskeruskráning!B61&gt;0,Uppskeruskráning!B61," ")</f>
        <v xml:space="preserve"> </v>
      </c>
      <c r="C61" s="1"/>
      <c r="D61" s="1"/>
      <c r="E61" s="1"/>
      <c r="F61" s="1"/>
      <c r="G61" s="1"/>
      <c r="H61" s="1"/>
      <c r="I61" s="1"/>
      <c r="J61" s="13"/>
    </row>
    <row r="62" spans="1:10">
      <c r="A62" s="146" t="str">
        <f>IF(Uppskeruskráning!A62&gt;0,Uppskeruskráning!A62," ")</f>
        <v xml:space="preserve"> </v>
      </c>
      <c r="B62" s="155" t="str">
        <f>IF(Uppskeruskráning!B62&gt;0,Uppskeruskráning!B62," ")</f>
        <v xml:space="preserve"> </v>
      </c>
      <c r="C62" s="1"/>
      <c r="D62" s="1"/>
      <c r="E62" s="1"/>
      <c r="F62" s="1"/>
      <c r="G62" s="1"/>
      <c r="H62" s="1"/>
      <c r="I62" s="1"/>
      <c r="J62" s="13"/>
    </row>
    <row r="63" spans="1:10">
      <c r="A63" s="146" t="str">
        <f>IF(Uppskeruskráning!A63&gt;0,Uppskeruskráning!A63," ")</f>
        <v xml:space="preserve"> </v>
      </c>
      <c r="B63" s="155" t="str">
        <f>IF(Uppskeruskráning!B63&gt;0,Uppskeruskráning!B63," ")</f>
        <v xml:space="preserve"> </v>
      </c>
      <c r="C63" s="1"/>
      <c r="D63" s="1"/>
      <c r="E63" s="1"/>
      <c r="F63" s="1"/>
      <c r="G63" s="1"/>
      <c r="H63" s="1"/>
      <c r="I63" s="1"/>
      <c r="J63" s="13"/>
    </row>
    <row r="64" spans="1:10" ht="15.75" thickBot="1">
      <c r="A64" s="149" t="str">
        <f>IF(Uppskeruskráning!A64&gt;0,Uppskeruskráning!A64," ")</f>
        <v xml:space="preserve"> </v>
      </c>
      <c r="B64" s="156" t="str">
        <f>IF(Uppskeruskráning!B64&gt;0,Uppskeruskráning!B64," ")</f>
        <v xml:space="preserve"> </v>
      </c>
      <c r="C64" s="131"/>
      <c r="D64" s="131"/>
      <c r="E64" s="131"/>
      <c r="F64" s="131"/>
      <c r="G64" s="131"/>
      <c r="H64" s="131"/>
      <c r="I64" s="131"/>
      <c r="J64" s="133"/>
    </row>
  </sheetData>
  <mergeCells count="8">
    <mergeCell ref="H1:J1"/>
    <mergeCell ref="F2:G2"/>
    <mergeCell ref="D34:E34"/>
    <mergeCell ref="B35:C35"/>
    <mergeCell ref="B3:C3"/>
    <mergeCell ref="H33:J33"/>
    <mergeCell ref="F34:G34"/>
    <mergeCell ref="D2:E2"/>
  </mergeCells>
  <pageMargins left="0.70866141732283472" right="0.70866141732283472" top="0.35433070866141736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6"/>
  <sheetViews>
    <sheetView workbookViewId="0">
      <selection sqref="A1:J2"/>
    </sheetView>
  </sheetViews>
  <sheetFormatPr defaultColWidth="8.85546875" defaultRowHeight="15"/>
  <cols>
    <col min="1" max="1" width="24.5703125" customWidth="1"/>
    <col min="2" max="2" width="8.85546875" customWidth="1"/>
    <col min="3" max="3" width="9.85546875" customWidth="1"/>
    <col min="4" max="4" width="12.7109375" customWidth="1"/>
    <col min="5" max="5" width="12.42578125" customWidth="1"/>
    <col min="6" max="6" width="10.140625" customWidth="1"/>
    <col min="7" max="7" width="9.7109375" customWidth="1"/>
    <col min="8" max="8" width="12.7109375" customWidth="1"/>
    <col min="9" max="9" width="12.42578125" customWidth="1"/>
    <col min="10" max="10" width="17.140625" customWidth="1"/>
    <col min="11" max="13" width="3.42578125" customWidth="1"/>
  </cols>
  <sheetData>
    <row r="1" spans="1:12" ht="15" customHeight="1">
      <c r="A1" s="290" t="str">
        <f>"Áburðargjöf "&amp;Spildur!B$5</f>
        <v>Áburðargjöf 2026</v>
      </c>
      <c r="B1" s="290"/>
      <c r="C1" s="290"/>
      <c r="D1" s="290"/>
      <c r="E1" s="290"/>
      <c r="F1" s="290"/>
      <c r="G1" s="290"/>
      <c r="H1" s="290"/>
      <c r="I1" s="290"/>
      <c r="J1" s="290"/>
      <c r="K1" s="15"/>
      <c r="L1" s="15"/>
    </row>
    <row r="2" spans="1:12" ht="12" customHeight="1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15"/>
      <c r="L2" s="15"/>
    </row>
    <row r="3" spans="1:12" s="35" customFormat="1" ht="18.75">
      <c r="A3" s="35" t="str">
        <f>Spildur!B6</f>
        <v>Ólafur</v>
      </c>
      <c r="D3" s="11" t="s">
        <v>14</v>
      </c>
      <c r="E3" s="35" t="str">
        <f>Uppskeruskráning!G2</f>
        <v>Hagi</v>
      </c>
      <c r="H3" s="48" t="s">
        <v>5</v>
      </c>
      <c r="I3" s="50">
        <f>Uppskeruskráning!L2</f>
        <v>9999991</v>
      </c>
      <c r="K3" s="8"/>
    </row>
    <row r="4" spans="1:12" ht="12" customHeight="1" thickBot="1">
      <c r="A4" s="3"/>
      <c r="B4" s="288"/>
      <c r="C4" s="288"/>
      <c r="D4" s="100"/>
      <c r="E4" s="100"/>
      <c r="F4" s="5"/>
      <c r="G4" s="100"/>
      <c r="H4" s="11"/>
      <c r="I4" s="101"/>
      <c r="K4" s="102"/>
    </row>
    <row r="5" spans="1:12" ht="45">
      <c r="A5" s="166" t="s">
        <v>15</v>
      </c>
      <c r="B5" s="85" t="s">
        <v>16</v>
      </c>
      <c r="C5" s="39" t="s">
        <v>25</v>
      </c>
      <c r="D5" s="39" t="s">
        <v>26</v>
      </c>
      <c r="E5" s="39" t="s">
        <v>27</v>
      </c>
      <c r="F5" s="39" t="s">
        <v>28</v>
      </c>
      <c r="G5" s="39" t="s">
        <v>29</v>
      </c>
      <c r="H5" s="39" t="s">
        <v>26</v>
      </c>
      <c r="I5" s="39" t="s">
        <v>30</v>
      </c>
      <c r="J5" s="40" t="s">
        <v>31</v>
      </c>
    </row>
    <row r="6" spans="1:12" ht="15.95" customHeight="1">
      <c r="A6" s="147">
        <f>IF(Uppskeruskráning!A5&gt;0,Uppskeruskráning!A5," ")</f>
        <v>1</v>
      </c>
      <c r="B6" s="158">
        <f>IF(Uppskeruskráning!B5&gt;0,Uppskeruskráning!B5," ")</f>
        <v>0.4</v>
      </c>
      <c r="C6" s="12"/>
      <c r="D6" s="12"/>
      <c r="E6" s="12"/>
      <c r="F6" s="12"/>
      <c r="G6" s="12"/>
      <c r="H6" s="12"/>
      <c r="I6" s="12"/>
      <c r="J6" s="13"/>
    </row>
    <row r="7" spans="1:12" ht="15.95" customHeight="1">
      <c r="A7" s="147">
        <f>IF(Uppskeruskráning!A6&gt;0,Uppskeruskráning!A6," ")</f>
        <v>1</v>
      </c>
      <c r="B7" s="158">
        <f>IF(Uppskeruskráning!B6&gt;0,Uppskeruskráning!B6," ")</f>
        <v>0.3</v>
      </c>
      <c r="C7" s="12"/>
      <c r="D7" s="12"/>
      <c r="E7" s="12"/>
      <c r="F7" s="12"/>
      <c r="G7" s="12"/>
      <c r="H7" s="12"/>
      <c r="I7" s="12"/>
      <c r="J7" s="13"/>
    </row>
    <row r="8" spans="1:12" ht="15.95" customHeight="1">
      <c r="A8" s="147">
        <f>IF(Uppskeruskráning!A7&gt;0,Uppskeruskráning!A7," ")</f>
        <v>2</v>
      </c>
      <c r="B8" s="158">
        <f>IF(Uppskeruskráning!B7&gt;0,Uppskeruskráning!B7," ")</f>
        <v>1.7</v>
      </c>
      <c r="C8" s="1"/>
      <c r="D8" s="1"/>
      <c r="E8" s="1"/>
      <c r="F8" s="1"/>
      <c r="G8" s="1"/>
      <c r="H8" s="1"/>
      <c r="I8" s="1"/>
      <c r="J8" s="13"/>
    </row>
    <row r="9" spans="1:12" ht="15.95" customHeight="1">
      <c r="A9" s="147">
        <f>IF(Uppskeruskráning!A8&gt;0,Uppskeruskráning!A8," ")</f>
        <v>3</v>
      </c>
      <c r="B9" s="158">
        <f>IF(Uppskeruskráning!B8&gt;0,Uppskeruskráning!B8," ")</f>
        <v>0.8</v>
      </c>
      <c r="C9" s="1"/>
      <c r="D9" s="1"/>
      <c r="E9" s="1"/>
      <c r="F9" s="1"/>
      <c r="G9" s="1"/>
      <c r="H9" s="1"/>
      <c r="I9" s="1"/>
      <c r="J9" s="13"/>
    </row>
    <row r="10" spans="1:12" ht="15.95" customHeight="1">
      <c r="A10" s="147">
        <f>IF(Uppskeruskráning!A9&gt;0,Uppskeruskráning!A9," ")</f>
        <v>4</v>
      </c>
      <c r="B10" s="158">
        <f>IF(Uppskeruskráning!B9&gt;0,Uppskeruskráning!B9," ")</f>
        <v>1.5</v>
      </c>
      <c r="C10" s="1"/>
      <c r="D10" s="1"/>
      <c r="E10" s="1"/>
      <c r="F10" s="1"/>
      <c r="G10" s="1"/>
      <c r="H10" s="1"/>
      <c r="I10" s="1"/>
      <c r="J10" s="13"/>
    </row>
    <row r="11" spans="1:12" ht="15.95" customHeight="1">
      <c r="A11" s="147">
        <f>IF(Uppskeruskráning!A10&gt;0,Uppskeruskráning!A10," ")</f>
        <v>5</v>
      </c>
      <c r="B11" s="158">
        <f>IF(Uppskeruskráning!B10&gt;0,Uppskeruskráning!B10," ")</f>
        <v>1.6</v>
      </c>
      <c r="C11" s="1"/>
      <c r="D11" s="1"/>
      <c r="E11" s="1"/>
      <c r="F11" s="1"/>
      <c r="G11" s="1"/>
      <c r="H11" s="1"/>
      <c r="I11" s="1"/>
      <c r="J11" s="13"/>
    </row>
    <row r="12" spans="1:12" ht="15.95" customHeight="1">
      <c r="A12" s="147">
        <f>IF(Uppskeruskráning!A11&gt;0,Uppskeruskráning!A11," ")</f>
        <v>6</v>
      </c>
      <c r="B12" s="158">
        <f>IF(Uppskeruskráning!B11&gt;0,Uppskeruskráning!B11," ")</f>
        <v>0.9</v>
      </c>
      <c r="C12" s="1"/>
      <c r="D12" s="1"/>
      <c r="E12" s="1"/>
      <c r="F12" s="1"/>
      <c r="G12" s="1"/>
      <c r="H12" s="1"/>
      <c r="I12" s="1"/>
      <c r="J12" s="13"/>
    </row>
    <row r="13" spans="1:12" ht="15.95" customHeight="1">
      <c r="A13" s="147">
        <f>IF(Uppskeruskráning!A12&gt;0,Uppskeruskráning!A12," ")</f>
        <v>7</v>
      </c>
      <c r="B13" s="158">
        <f>IF(Uppskeruskráning!B12&gt;0,Uppskeruskráning!B12," ")</f>
        <v>0.8</v>
      </c>
      <c r="C13" s="1"/>
      <c r="D13" s="1"/>
      <c r="E13" s="1"/>
      <c r="F13" s="1"/>
      <c r="G13" s="1"/>
      <c r="H13" s="1"/>
      <c r="I13" s="1"/>
      <c r="J13" s="13"/>
    </row>
    <row r="14" spans="1:12" ht="15.95" customHeight="1">
      <c r="A14" s="147">
        <f>IF(Uppskeruskráning!A13&gt;0,Uppskeruskráning!A13," ")</f>
        <v>8</v>
      </c>
      <c r="B14" s="158">
        <f>IF(Uppskeruskráning!B13&gt;0,Uppskeruskráning!B13," ")</f>
        <v>0.8</v>
      </c>
      <c r="C14" s="1"/>
      <c r="D14" s="1"/>
      <c r="E14" s="1"/>
      <c r="F14" s="1"/>
      <c r="G14" s="1"/>
      <c r="H14" s="1"/>
      <c r="I14" s="1"/>
      <c r="J14" s="13"/>
    </row>
    <row r="15" spans="1:12" ht="15.95" customHeight="1">
      <c r="A15" s="147">
        <f>IF(Uppskeruskráning!A14&gt;0,Uppskeruskráning!A14," ")</f>
        <v>9</v>
      </c>
      <c r="B15" s="158">
        <f>IF(Uppskeruskráning!B14&gt;0,Uppskeruskráning!B14," ")</f>
        <v>0.8</v>
      </c>
      <c r="C15" s="1"/>
      <c r="D15" s="1"/>
      <c r="E15" s="1"/>
      <c r="F15" s="1"/>
      <c r="G15" s="1"/>
      <c r="H15" s="1"/>
      <c r="I15" s="1"/>
      <c r="J15" s="13"/>
    </row>
    <row r="16" spans="1:12" ht="15.95" customHeight="1">
      <c r="A16" s="147">
        <f>IF(Uppskeruskráning!A15&gt;0,Uppskeruskráning!A15," ")</f>
        <v>10</v>
      </c>
      <c r="B16" s="158">
        <f>IF(Uppskeruskráning!B15&gt;0,Uppskeruskráning!B15," ")</f>
        <v>0.6</v>
      </c>
      <c r="C16" s="1"/>
      <c r="D16" s="1"/>
      <c r="E16" s="1"/>
      <c r="F16" s="1"/>
      <c r="G16" s="1"/>
      <c r="H16" s="1"/>
      <c r="I16" s="1"/>
      <c r="J16" s="13"/>
    </row>
    <row r="17" spans="1:10" ht="15.95" customHeight="1">
      <c r="A17" s="147">
        <f>IF(Uppskeruskráning!A16&gt;0,Uppskeruskráning!A16," ")</f>
        <v>11</v>
      </c>
      <c r="B17" s="158">
        <f>IF(Uppskeruskráning!B16&gt;0,Uppskeruskráning!B16," ")</f>
        <v>4.3</v>
      </c>
      <c r="C17" s="1"/>
      <c r="D17" s="1"/>
      <c r="E17" s="1"/>
      <c r="F17" s="1"/>
      <c r="G17" s="1"/>
      <c r="H17" s="1"/>
      <c r="I17" s="1"/>
      <c r="J17" s="13"/>
    </row>
    <row r="18" spans="1:10" ht="15.95" customHeight="1">
      <c r="A18" s="147">
        <f>IF(Uppskeruskráning!A17&gt;0,Uppskeruskráning!A17," ")</f>
        <v>12</v>
      </c>
      <c r="B18" s="158">
        <f>IF(Uppskeruskráning!B17&gt;0,Uppskeruskráning!B17," ")</f>
        <v>0.6</v>
      </c>
      <c r="C18" s="1"/>
      <c r="D18" s="1"/>
      <c r="E18" s="1"/>
      <c r="F18" s="1"/>
      <c r="G18" s="1"/>
      <c r="H18" s="1"/>
      <c r="I18" s="1"/>
      <c r="J18" s="13"/>
    </row>
    <row r="19" spans="1:10" ht="15.95" customHeight="1">
      <c r="A19" s="147">
        <f>IF(Uppskeruskráning!A18&gt;0,Uppskeruskráning!A18," ")</f>
        <v>13</v>
      </c>
      <c r="B19" s="158">
        <f>IF(Uppskeruskráning!B18&gt;0,Uppskeruskráning!B18," ")</f>
        <v>0.7</v>
      </c>
      <c r="C19" s="1"/>
      <c r="D19" s="1"/>
      <c r="E19" s="1"/>
      <c r="F19" s="1"/>
      <c r="G19" s="1"/>
      <c r="H19" s="1"/>
      <c r="I19" s="1"/>
      <c r="J19" s="13"/>
    </row>
    <row r="20" spans="1:10" ht="15.95" customHeight="1">
      <c r="A20" s="147">
        <f>IF(Uppskeruskráning!A19&gt;0,Uppskeruskráning!A19," ")</f>
        <v>14</v>
      </c>
      <c r="B20" s="158">
        <f>IF(Uppskeruskráning!B19&gt;0,Uppskeruskráning!B19," ")</f>
        <v>0.7</v>
      </c>
      <c r="C20" s="1"/>
      <c r="D20" s="1"/>
      <c r="E20" s="1"/>
      <c r="F20" s="1"/>
      <c r="G20" s="1"/>
      <c r="H20" s="1"/>
      <c r="I20" s="1"/>
      <c r="J20" s="13"/>
    </row>
    <row r="21" spans="1:10" ht="15.95" customHeight="1">
      <c r="A21" s="147" t="str">
        <f>IF(Uppskeruskráning!A20&gt;0,Uppskeruskráning!A20," ")</f>
        <v>15 - a</v>
      </c>
      <c r="B21" s="158">
        <f>IF(Uppskeruskráning!B20&gt;0,Uppskeruskráning!B20," ")</f>
        <v>4.2</v>
      </c>
      <c r="C21" s="1"/>
      <c r="D21" s="1"/>
      <c r="E21" s="1"/>
      <c r="F21" s="1"/>
      <c r="G21" s="1"/>
      <c r="H21" s="1"/>
      <c r="I21" s="1"/>
      <c r="J21" s="13"/>
    </row>
    <row r="22" spans="1:10" ht="15.95" customHeight="1">
      <c r="A22" s="147" t="str">
        <f>IF(Uppskeruskráning!A21&gt;0,Uppskeruskráning!A21," ")</f>
        <v>15 - b</v>
      </c>
      <c r="B22" s="158">
        <f>IF(Uppskeruskráning!B21&gt;0,Uppskeruskráning!B21," ")</f>
        <v>0.9</v>
      </c>
      <c r="C22" s="1"/>
      <c r="D22" s="1"/>
      <c r="E22" s="1"/>
      <c r="F22" s="1"/>
      <c r="G22" s="1"/>
      <c r="H22" s="1"/>
      <c r="I22" s="1"/>
      <c r="J22" s="13"/>
    </row>
    <row r="23" spans="1:10" ht="15.95" customHeight="1">
      <c r="A23" s="147">
        <f>IF(Uppskeruskráning!A22&gt;0,Uppskeruskráning!A22," ")</f>
        <v>16</v>
      </c>
      <c r="B23" s="158">
        <f>IF(Uppskeruskráning!B22&gt;0,Uppskeruskráning!B22," ")</f>
        <v>1.4</v>
      </c>
      <c r="C23" s="1"/>
      <c r="D23" s="1"/>
      <c r="E23" s="1"/>
      <c r="F23" s="1"/>
      <c r="G23" s="1"/>
      <c r="H23" s="1"/>
      <c r="I23" s="1"/>
      <c r="J23" s="13"/>
    </row>
    <row r="24" spans="1:10" ht="15.95" customHeight="1">
      <c r="A24" s="147">
        <f>IF(Uppskeruskráning!A23&gt;0,Uppskeruskráning!A23," ")</f>
        <v>17</v>
      </c>
      <c r="B24" s="158">
        <f>IF(Uppskeruskráning!B23&gt;0,Uppskeruskráning!B23," ")</f>
        <v>1.8</v>
      </c>
      <c r="C24" s="1"/>
      <c r="D24" s="1"/>
      <c r="E24" s="1"/>
      <c r="F24" s="1"/>
      <c r="G24" s="1"/>
      <c r="H24" s="1"/>
      <c r="I24" s="1"/>
      <c r="J24" s="13"/>
    </row>
    <row r="25" spans="1:10" ht="15.95" customHeight="1">
      <c r="A25" s="147">
        <f>IF(Uppskeruskráning!A24&gt;0,Uppskeruskráning!A24," ")</f>
        <v>18</v>
      </c>
      <c r="B25" s="158">
        <f>IF(Uppskeruskráning!B24&gt;0,Uppskeruskráning!B24," ")</f>
        <v>3.4</v>
      </c>
      <c r="C25" s="1"/>
      <c r="D25" s="1"/>
      <c r="E25" s="1"/>
      <c r="F25" s="1"/>
      <c r="G25" s="1"/>
      <c r="H25" s="1"/>
      <c r="I25" s="1"/>
      <c r="J25" s="13"/>
    </row>
    <row r="26" spans="1:10" ht="15.95" customHeight="1">
      <c r="A26" s="147">
        <f>IF(Uppskeruskráning!A25&gt;0,Uppskeruskráning!A25," ")</f>
        <v>19</v>
      </c>
      <c r="B26" s="158">
        <f>IF(Uppskeruskráning!B25&gt;0,Uppskeruskráning!B25," ")</f>
        <v>9.9</v>
      </c>
      <c r="C26" s="1"/>
      <c r="D26" s="1"/>
      <c r="E26" s="1"/>
      <c r="F26" s="1"/>
      <c r="G26" s="1"/>
      <c r="H26" s="1"/>
      <c r="I26" s="1"/>
      <c r="J26" s="13"/>
    </row>
    <row r="27" spans="1:10" ht="15.95" customHeight="1">
      <c r="A27" s="147">
        <f>IF(Uppskeruskráning!A26&gt;0,Uppskeruskráning!A26," ")</f>
        <v>20</v>
      </c>
      <c r="B27" s="158">
        <f>IF(Uppskeruskráning!B26&gt;0,Uppskeruskráning!B26," ")</f>
        <v>1.4</v>
      </c>
      <c r="C27" s="1"/>
      <c r="D27" s="1"/>
      <c r="E27" s="1"/>
      <c r="F27" s="1"/>
      <c r="G27" s="1"/>
      <c r="H27" s="1"/>
      <c r="I27" s="1"/>
      <c r="J27" s="13"/>
    </row>
    <row r="28" spans="1:10" ht="15.95" customHeight="1">
      <c r="A28" s="147" t="str">
        <f>IF(Uppskeruskráning!A27&gt;0,Uppskeruskráning!A27," ")</f>
        <v>21 - a</v>
      </c>
      <c r="B28" s="158">
        <f>IF(Uppskeruskráning!B27&gt;0,Uppskeruskráning!B27," ")</f>
        <v>3.2</v>
      </c>
      <c r="C28" s="1"/>
      <c r="D28" s="1"/>
      <c r="E28" s="1"/>
      <c r="F28" s="1"/>
      <c r="G28" s="1"/>
      <c r="H28" s="1"/>
      <c r="I28" s="1"/>
      <c r="J28" s="13"/>
    </row>
    <row r="29" spans="1:10" ht="15.95" customHeight="1">
      <c r="A29" s="147" t="str">
        <f>IF(Uppskeruskráning!A28&gt;0,Uppskeruskráning!A28," ")</f>
        <v>21 - b</v>
      </c>
      <c r="B29" s="158">
        <f>IF(Uppskeruskráning!B28&gt;0,Uppskeruskráning!B28," ")</f>
        <v>1.9</v>
      </c>
      <c r="C29" s="1"/>
      <c r="D29" s="1"/>
      <c r="E29" s="1"/>
      <c r="F29" s="1"/>
      <c r="G29" s="1"/>
      <c r="H29" s="1"/>
      <c r="I29" s="1"/>
      <c r="J29" s="13"/>
    </row>
    <row r="30" spans="1:10" ht="15.95" customHeight="1">
      <c r="A30" s="147" t="str">
        <f>IF(Uppskeruskráning!A29&gt;0,Uppskeruskráning!A29," ")</f>
        <v>21 - C</v>
      </c>
      <c r="B30" s="158">
        <f>IF(Uppskeruskráning!B29&gt;0,Uppskeruskráning!B29," ")</f>
        <v>2.6</v>
      </c>
      <c r="C30" s="1"/>
      <c r="D30" s="1"/>
      <c r="E30" s="1"/>
      <c r="F30" s="1"/>
      <c r="G30" s="1"/>
      <c r="H30" s="1"/>
      <c r="I30" s="1"/>
      <c r="J30" s="13"/>
    </row>
    <row r="31" spans="1:10" ht="15.95" customHeight="1">
      <c r="A31" s="147">
        <f>IF(Uppskeruskráning!A30&gt;0,Uppskeruskráning!A30," ")</f>
        <v>31</v>
      </c>
      <c r="B31" s="158">
        <f>IF(Uppskeruskráning!B30&gt;0,Uppskeruskráning!B30," ")</f>
        <v>1.5</v>
      </c>
      <c r="C31" s="1"/>
      <c r="D31" s="1"/>
      <c r="E31" s="1"/>
      <c r="F31" s="1"/>
      <c r="G31" s="1"/>
      <c r="H31" s="1"/>
      <c r="I31" s="1"/>
      <c r="J31" s="13"/>
    </row>
    <row r="32" spans="1:10" ht="15.95" customHeight="1">
      <c r="A32" s="147">
        <f>IF(Uppskeruskráning!A31&gt;0,Uppskeruskráning!A31," ")</f>
        <v>32</v>
      </c>
      <c r="B32" s="158">
        <f>IF(Uppskeruskráning!B31&gt;0,Uppskeruskráning!B31," ")</f>
        <v>1.2</v>
      </c>
      <c r="C32" s="1"/>
      <c r="D32" s="1"/>
      <c r="E32" s="1"/>
      <c r="F32" s="1"/>
      <c r="G32" s="1"/>
      <c r="H32" s="1"/>
      <c r="I32" s="1"/>
      <c r="J32" s="13"/>
    </row>
    <row r="33" spans="1:12" ht="15.95" customHeight="1" thickBot="1">
      <c r="A33" s="150">
        <f>IF(Uppskeruskráning!A32&gt;0,Uppskeruskráning!A32," ")</f>
        <v>33</v>
      </c>
      <c r="B33" s="161">
        <f>IF(Uppskeruskráning!B32&gt;0,Uppskeruskráning!B32," ")</f>
        <v>1.2</v>
      </c>
      <c r="C33" s="2"/>
      <c r="D33" s="2"/>
      <c r="E33" s="2"/>
      <c r="F33" s="2"/>
      <c r="G33" s="2"/>
      <c r="H33" s="2"/>
      <c r="I33" s="2"/>
      <c r="J33" s="14"/>
    </row>
    <row r="34" spans="1:12" ht="7.5" customHeight="1">
      <c r="A34" s="164"/>
      <c r="B34" s="144"/>
    </row>
    <row r="35" spans="1:12" ht="27" customHeight="1">
      <c r="A35" s="290" t="str">
        <f>+A1</f>
        <v>Áburðargjöf 2026</v>
      </c>
      <c r="B35" s="290"/>
      <c r="C35" s="290"/>
      <c r="D35" s="290"/>
      <c r="E35" s="290"/>
      <c r="F35" s="290"/>
      <c r="G35" s="290"/>
      <c r="H35" s="290"/>
      <c r="I35" s="290"/>
      <c r="J35" s="290"/>
      <c r="K35" s="15"/>
      <c r="L35" s="15"/>
    </row>
    <row r="36" spans="1:12" s="35" customFormat="1" ht="18.75" customHeight="1">
      <c r="A36" s="35" t="str">
        <f>A3</f>
        <v>Ólafur</v>
      </c>
      <c r="D36" s="11" t="s">
        <v>14</v>
      </c>
      <c r="E36" s="286" t="str">
        <f>E3</f>
        <v>Hagi</v>
      </c>
      <c r="F36" s="286"/>
      <c r="G36" s="286"/>
      <c r="H36" s="48" t="s">
        <v>5</v>
      </c>
      <c r="I36" s="50">
        <f>I3</f>
        <v>9999991</v>
      </c>
    </row>
    <row r="37" spans="1:12" ht="12" customHeight="1" thickBot="1">
      <c r="A37" s="3"/>
      <c r="B37" s="288"/>
      <c r="C37" s="288"/>
      <c r="D37" s="100"/>
      <c r="E37" s="100"/>
      <c r="F37" s="5"/>
      <c r="G37" s="100"/>
      <c r="H37" s="11"/>
      <c r="I37" s="101"/>
      <c r="K37" s="102"/>
    </row>
    <row r="38" spans="1:12" ht="45">
      <c r="A38" s="165" t="s">
        <v>15</v>
      </c>
      <c r="B38" s="39" t="s">
        <v>16</v>
      </c>
      <c r="C38" s="39" t="s">
        <v>25</v>
      </c>
      <c r="D38" s="39" t="s">
        <v>26</v>
      </c>
      <c r="E38" s="39" t="s">
        <v>27</v>
      </c>
      <c r="F38" s="39" t="s">
        <v>28</v>
      </c>
      <c r="G38" s="39" t="s">
        <v>29</v>
      </c>
      <c r="H38" s="39" t="s">
        <v>26</v>
      </c>
      <c r="I38" s="39" t="s">
        <v>30</v>
      </c>
      <c r="J38" s="40" t="s">
        <v>31</v>
      </c>
    </row>
    <row r="39" spans="1:12" ht="15.95" customHeight="1">
      <c r="A39" s="147">
        <f>IF(Uppskeruskráning!A37&gt;0,Uppskeruskráning!A37," ")</f>
        <v>34</v>
      </c>
      <c r="B39" s="158">
        <f>IF(Uppskeruskráning!B37&gt;0,Uppskeruskráning!B37," ")</f>
        <v>2.2999999999999998</v>
      </c>
      <c r="C39" s="12"/>
      <c r="D39" s="12"/>
      <c r="E39" s="12"/>
      <c r="F39" s="12"/>
      <c r="G39" s="12"/>
      <c r="H39" s="12"/>
      <c r="I39" s="12"/>
      <c r="J39" s="13"/>
    </row>
    <row r="40" spans="1:12" ht="15.95" customHeight="1">
      <c r="A40" s="147">
        <f>IF(Uppskeruskráning!A38&gt;0,Uppskeruskráning!A38," ")</f>
        <v>35</v>
      </c>
      <c r="B40" s="158">
        <f>IF(Uppskeruskráning!B38&gt;0,Uppskeruskráning!B38," ")</f>
        <v>0.6</v>
      </c>
      <c r="C40" s="12"/>
      <c r="D40" s="12"/>
      <c r="E40" s="12"/>
      <c r="F40" s="12"/>
      <c r="G40" s="12"/>
      <c r="H40" s="12"/>
      <c r="I40" s="12"/>
      <c r="J40" s="13"/>
    </row>
    <row r="41" spans="1:12" ht="15.95" customHeight="1">
      <c r="A41" s="147" t="str">
        <f>IF(Uppskeruskráning!A39&gt;0,Uppskeruskráning!A39," ")</f>
        <v xml:space="preserve"> </v>
      </c>
      <c r="B41" s="158" t="str">
        <f>IF(Uppskeruskráning!B39&gt;0,Uppskeruskráning!B39," ")</f>
        <v xml:space="preserve"> </v>
      </c>
      <c r="C41" s="1"/>
      <c r="D41" s="1"/>
      <c r="E41" s="1"/>
      <c r="F41" s="1"/>
      <c r="G41" s="1"/>
      <c r="H41" s="1"/>
      <c r="I41" s="1"/>
      <c r="J41" s="13"/>
    </row>
    <row r="42" spans="1:12" ht="15.95" customHeight="1">
      <c r="A42" s="147" t="str">
        <f>IF(Uppskeruskráning!A40&gt;0,Uppskeruskráning!A40," ")</f>
        <v xml:space="preserve"> </v>
      </c>
      <c r="B42" s="158" t="str">
        <f>IF(Uppskeruskráning!B40&gt;0,Uppskeruskráning!B40," ")</f>
        <v xml:space="preserve"> </v>
      </c>
      <c r="C42" s="1"/>
      <c r="D42" s="1"/>
      <c r="E42" s="1"/>
      <c r="F42" s="1"/>
      <c r="G42" s="1"/>
      <c r="H42" s="1"/>
      <c r="I42" s="1"/>
      <c r="J42" s="13"/>
    </row>
    <row r="43" spans="1:12" ht="15.95" customHeight="1">
      <c r="A43" s="147" t="str">
        <f>IF(Uppskeruskráning!A41&gt;0,Uppskeruskráning!A41," ")</f>
        <v xml:space="preserve"> </v>
      </c>
      <c r="B43" s="158" t="str">
        <f>IF(Uppskeruskráning!B41&gt;0,Uppskeruskráning!B41," ")</f>
        <v xml:space="preserve"> </v>
      </c>
      <c r="C43" s="1"/>
      <c r="D43" s="1"/>
      <c r="E43" s="1"/>
      <c r="F43" s="1"/>
      <c r="G43" s="1"/>
      <c r="H43" s="1"/>
      <c r="I43" s="1"/>
      <c r="J43" s="13"/>
    </row>
    <row r="44" spans="1:12" ht="15.95" customHeight="1">
      <c r="A44" s="147" t="str">
        <f>IF(Uppskeruskráning!A42&gt;0,Uppskeruskráning!A42," ")</f>
        <v xml:space="preserve"> </v>
      </c>
      <c r="B44" s="158" t="str">
        <f>IF(Uppskeruskráning!B42&gt;0,Uppskeruskráning!B42," ")</f>
        <v xml:space="preserve"> </v>
      </c>
      <c r="C44" s="1"/>
      <c r="D44" s="1"/>
      <c r="E44" s="1"/>
      <c r="F44" s="1"/>
      <c r="G44" s="1"/>
      <c r="H44" s="1"/>
      <c r="I44" s="1"/>
      <c r="J44" s="13"/>
    </row>
    <row r="45" spans="1:12" ht="15.95" customHeight="1">
      <c r="A45" s="147" t="str">
        <f>IF(Uppskeruskráning!A43&gt;0,Uppskeruskráning!A43," ")</f>
        <v xml:space="preserve"> </v>
      </c>
      <c r="B45" s="158" t="str">
        <f>IF(Uppskeruskráning!B43&gt;0,Uppskeruskráning!B43," ")</f>
        <v xml:space="preserve"> </v>
      </c>
      <c r="C45" s="1"/>
      <c r="D45" s="1"/>
      <c r="E45" s="1"/>
      <c r="F45" s="1"/>
      <c r="G45" s="1"/>
      <c r="H45" s="1"/>
      <c r="I45" s="1"/>
      <c r="J45" s="13"/>
    </row>
    <row r="46" spans="1:12" ht="15.95" customHeight="1">
      <c r="A46" s="147" t="str">
        <f>IF(Uppskeruskráning!A44&gt;0,Uppskeruskráning!A44," ")</f>
        <v xml:space="preserve"> </v>
      </c>
      <c r="B46" s="158" t="str">
        <f>IF(Uppskeruskráning!B44&gt;0,Uppskeruskráning!B44," ")</f>
        <v xml:space="preserve"> </v>
      </c>
      <c r="C46" s="1"/>
      <c r="D46" s="1"/>
      <c r="E46" s="1"/>
      <c r="F46" s="1"/>
      <c r="G46" s="1"/>
      <c r="H46" s="1"/>
      <c r="I46" s="1"/>
      <c r="J46" s="13"/>
    </row>
    <row r="47" spans="1:12" ht="15.95" customHeight="1">
      <c r="A47" s="147" t="str">
        <f>IF(Uppskeruskráning!A45&gt;0,Uppskeruskráning!A45," ")</f>
        <v xml:space="preserve"> </v>
      </c>
      <c r="B47" s="158" t="str">
        <f>IF(Uppskeruskráning!B45&gt;0,Uppskeruskráning!B45," ")</f>
        <v xml:space="preserve"> </v>
      </c>
      <c r="C47" s="1"/>
      <c r="D47" s="1"/>
      <c r="E47" s="1"/>
      <c r="F47" s="1"/>
      <c r="G47" s="1"/>
      <c r="H47" s="1"/>
      <c r="I47" s="1"/>
      <c r="J47" s="13"/>
    </row>
    <row r="48" spans="1:12" ht="15.95" customHeight="1">
      <c r="A48" s="147" t="str">
        <f>IF(Uppskeruskráning!A46&gt;0,Uppskeruskráning!A46," ")</f>
        <v xml:space="preserve"> </v>
      </c>
      <c r="B48" s="158" t="str">
        <f>IF(Uppskeruskráning!B46&gt;0,Uppskeruskráning!B46," ")</f>
        <v xml:space="preserve"> </v>
      </c>
      <c r="C48" s="1"/>
      <c r="D48" s="1"/>
      <c r="E48" s="1"/>
      <c r="F48" s="1"/>
      <c r="G48" s="1"/>
      <c r="H48" s="1"/>
      <c r="I48" s="1"/>
      <c r="J48" s="13"/>
    </row>
    <row r="49" spans="1:10" ht="15.95" customHeight="1">
      <c r="A49" s="147" t="str">
        <f>IF(Uppskeruskráning!A47&gt;0,Uppskeruskráning!A47," ")</f>
        <v xml:space="preserve"> </v>
      </c>
      <c r="B49" s="158" t="str">
        <f>IF(Uppskeruskráning!B47&gt;0,Uppskeruskráning!B47," ")</f>
        <v xml:space="preserve"> </v>
      </c>
      <c r="C49" s="1"/>
      <c r="D49" s="1"/>
      <c r="E49" s="1"/>
      <c r="F49" s="1"/>
      <c r="G49" s="1"/>
      <c r="H49" s="1"/>
      <c r="I49" s="1"/>
      <c r="J49" s="13"/>
    </row>
    <row r="50" spans="1:10" ht="15.95" customHeight="1">
      <c r="A50" s="147" t="str">
        <f>IF(Uppskeruskráning!A48&gt;0,Uppskeruskráning!A48," ")</f>
        <v xml:space="preserve"> </v>
      </c>
      <c r="B50" s="158" t="str">
        <f>IF(Uppskeruskráning!B48&gt;0,Uppskeruskráning!B48," ")</f>
        <v xml:space="preserve"> </v>
      </c>
      <c r="C50" s="1"/>
      <c r="D50" s="1"/>
      <c r="E50" s="1"/>
      <c r="F50" s="1"/>
      <c r="G50" s="1"/>
      <c r="H50" s="1"/>
      <c r="I50" s="1"/>
      <c r="J50" s="13"/>
    </row>
    <row r="51" spans="1:10" ht="15.95" customHeight="1">
      <c r="A51" s="147" t="str">
        <f>IF(Uppskeruskráning!A49&gt;0,Uppskeruskráning!A49," ")</f>
        <v xml:space="preserve"> </v>
      </c>
      <c r="B51" s="158" t="str">
        <f>IF(Uppskeruskráning!B49&gt;0,Uppskeruskráning!B49," ")</f>
        <v xml:space="preserve"> </v>
      </c>
      <c r="C51" s="1"/>
      <c r="D51" s="1"/>
      <c r="E51" s="1"/>
      <c r="F51" s="1"/>
      <c r="G51" s="1"/>
      <c r="H51" s="1"/>
      <c r="I51" s="1"/>
      <c r="J51" s="13"/>
    </row>
    <row r="52" spans="1:10" ht="15.95" customHeight="1">
      <c r="A52" s="147" t="str">
        <f>IF(Uppskeruskráning!A50&gt;0,Uppskeruskráning!A50," ")</f>
        <v xml:space="preserve"> </v>
      </c>
      <c r="B52" s="158" t="str">
        <f>IF(Uppskeruskráning!B50&gt;0,Uppskeruskráning!B50," ")</f>
        <v xml:space="preserve"> </v>
      </c>
      <c r="C52" s="1"/>
      <c r="D52" s="1"/>
      <c r="E52" s="1"/>
      <c r="F52" s="1"/>
      <c r="G52" s="1"/>
      <c r="H52" s="1"/>
      <c r="I52" s="1"/>
      <c r="J52" s="13"/>
    </row>
    <row r="53" spans="1:10" ht="15.95" customHeight="1">
      <c r="A53" s="147" t="str">
        <f>IF(Uppskeruskráning!A51&gt;0,Uppskeruskráning!A51," ")</f>
        <v xml:space="preserve"> </v>
      </c>
      <c r="B53" s="158" t="str">
        <f>IF(Uppskeruskráning!B51&gt;0,Uppskeruskráning!B51," ")</f>
        <v xml:space="preserve"> </v>
      </c>
      <c r="C53" s="1"/>
      <c r="D53" s="1"/>
      <c r="E53" s="1"/>
      <c r="F53" s="1"/>
      <c r="G53" s="1"/>
      <c r="H53" s="1"/>
      <c r="I53" s="1"/>
      <c r="J53" s="13"/>
    </row>
    <row r="54" spans="1:10" ht="15.95" customHeight="1">
      <c r="A54" s="147" t="str">
        <f>IF(Uppskeruskráning!A52&gt;0,Uppskeruskráning!A52," ")</f>
        <v xml:space="preserve"> </v>
      </c>
      <c r="B54" s="158" t="str">
        <f>IF(Uppskeruskráning!B52&gt;0,Uppskeruskráning!B52," ")</f>
        <v xml:space="preserve"> </v>
      </c>
      <c r="C54" s="1"/>
      <c r="D54" s="1"/>
      <c r="E54" s="1"/>
      <c r="F54" s="1"/>
      <c r="G54" s="1"/>
      <c r="H54" s="1"/>
      <c r="I54" s="1"/>
      <c r="J54" s="13"/>
    </row>
    <row r="55" spans="1:10" ht="15.95" customHeight="1">
      <c r="A55" s="147" t="str">
        <f>IF(Uppskeruskráning!A53&gt;0,Uppskeruskráning!A53," ")</f>
        <v xml:space="preserve"> </v>
      </c>
      <c r="B55" s="158" t="str">
        <f>IF(Uppskeruskráning!B53&gt;0,Uppskeruskráning!B53," ")</f>
        <v xml:space="preserve"> </v>
      </c>
      <c r="C55" s="1"/>
      <c r="D55" s="1"/>
      <c r="E55" s="1"/>
      <c r="F55" s="1"/>
      <c r="G55" s="1"/>
      <c r="H55" s="1"/>
      <c r="I55" s="1"/>
      <c r="J55" s="13"/>
    </row>
    <row r="56" spans="1:10" ht="15.95" customHeight="1">
      <c r="A56" s="147" t="str">
        <f>IF(Uppskeruskráning!A54&gt;0,Uppskeruskráning!A54," ")</f>
        <v xml:space="preserve"> </v>
      </c>
      <c r="B56" s="158" t="str">
        <f>IF(Uppskeruskráning!B54&gt;0,Uppskeruskráning!B54," ")</f>
        <v xml:space="preserve"> </v>
      </c>
      <c r="C56" s="1"/>
      <c r="D56" s="1"/>
      <c r="E56" s="1"/>
      <c r="F56" s="1"/>
      <c r="G56" s="1"/>
      <c r="H56" s="1"/>
      <c r="I56" s="1"/>
      <c r="J56" s="13"/>
    </row>
    <row r="57" spans="1:10" ht="15.95" customHeight="1">
      <c r="A57" s="147" t="str">
        <f>IF(Uppskeruskráning!A55&gt;0,Uppskeruskráning!A55," ")</f>
        <v xml:space="preserve"> </v>
      </c>
      <c r="B57" s="158" t="str">
        <f>IF(Uppskeruskráning!B55&gt;0,Uppskeruskráning!B55," ")</f>
        <v xml:space="preserve"> </v>
      </c>
      <c r="C57" s="1"/>
      <c r="D57" s="1"/>
      <c r="E57" s="1"/>
      <c r="F57" s="1"/>
      <c r="G57" s="1"/>
      <c r="H57" s="1"/>
      <c r="I57" s="1"/>
      <c r="J57" s="13"/>
    </row>
    <row r="58" spans="1:10" ht="15.95" customHeight="1">
      <c r="A58" s="147" t="str">
        <f>IF(Uppskeruskráning!A56&gt;0,Uppskeruskráning!A56," ")</f>
        <v xml:space="preserve"> </v>
      </c>
      <c r="B58" s="158" t="str">
        <f>IF(Uppskeruskráning!B56&gt;0,Uppskeruskráning!B56," ")</f>
        <v xml:space="preserve"> </v>
      </c>
      <c r="C58" s="1"/>
      <c r="D58" s="1"/>
      <c r="E58" s="1"/>
      <c r="F58" s="1"/>
      <c r="G58" s="1"/>
      <c r="H58" s="1"/>
      <c r="I58" s="1"/>
      <c r="J58" s="13"/>
    </row>
    <row r="59" spans="1:10" ht="15.95" customHeight="1">
      <c r="A59" s="147" t="str">
        <f>IF(Uppskeruskráning!A57&gt;0,Uppskeruskráning!A57," ")</f>
        <v xml:space="preserve"> </v>
      </c>
      <c r="B59" s="158" t="str">
        <f>IF(Uppskeruskráning!B57&gt;0,Uppskeruskráning!B57," ")</f>
        <v xml:space="preserve"> </v>
      </c>
      <c r="C59" s="1"/>
      <c r="D59" s="1"/>
      <c r="E59" s="1"/>
      <c r="F59" s="1"/>
      <c r="G59" s="1"/>
      <c r="H59" s="1"/>
      <c r="I59" s="1"/>
      <c r="J59" s="13"/>
    </row>
    <row r="60" spans="1:10" ht="15.95" customHeight="1">
      <c r="A60" s="147" t="str">
        <f>IF(Uppskeruskráning!A58&gt;0,Uppskeruskráning!A58," ")</f>
        <v xml:space="preserve"> </v>
      </c>
      <c r="B60" s="158" t="str">
        <f>IF(Uppskeruskráning!B58&gt;0,Uppskeruskráning!B58," ")</f>
        <v xml:space="preserve"> </v>
      </c>
      <c r="C60" s="1"/>
      <c r="D60" s="1"/>
      <c r="E60" s="1"/>
      <c r="F60" s="1"/>
      <c r="G60" s="1"/>
      <c r="H60" s="1"/>
      <c r="I60" s="1"/>
      <c r="J60" s="13"/>
    </row>
    <row r="61" spans="1:10" ht="15.95" customHeight="1">
      <c r="A61" s="147" t="str">
        <f>IF(Uppskeruskráning!A59&gt;0,Uppskeruskráning!A59," ")</f>
        <v xml:space="preserve"> </v>
      </c>
      <c r="B61" s="158" t="str">
        <f>IF(Uppskeruskráning!B59&gt;0,Uppskeruskráning!B59," ")</f>
        <v xml:space="preserve"> </v>
      </c>
      <c r="C61" s="1"/>
      <c r="D61" s="1"/>
      <c r="E61" s="1"/>
      <c r="F61" s="1"/>
      <c r="G61" s="1"/>
      <c r="H61" s="1"/>
      <c r="I61" s="1"/>
      <c r="J61" s="13"/>
    </row>
    <row r="62" spans="1:10" ht="15.95" customHeight="1">
      <c r="A62" s="147" t="str">
        <f>IF(Uppskeruskráning!A60&gt;0,Uppskeruskráning!A60," ")</f>
        <v xml:space="preserve"> </v>
      </c>
      <c r="B62" s="158" t="str">
        <f>IF(Uppskeruskráning!B60&gt;0,Uppskeruskráning!B60," ")</f>
        <v xml:space="preserve"> </v>
      </c>
      <c r="C62" s="1"/>
      <c r="D62" s="1"/>
      <c r="E62" s="1"/>
      <c r="F62" s="1"/>
      <c r="G62" s="1"/>
      <c r="H62" s="1"/>
      <c r="I62" s="1"/>
      <c r="J62" s="13"/>
    </row>
    <row r="63" spans="1:10" ht="15.95" customHeight="1">
      <c r="A63" s="147" t="str">
        <f>IF(Uppskeruskráning!A61&gt;0,Uppskeruskráning!A61," ")</f>
        <v xml:space="preserve"> </v>
      </c>
      <c r="B63" s="158" t="str">
        <f>IF(Uppskeruskráning!B61&gt;0,Uppskeruskráning!B61," ")</f>
        <v xml:space="preserve"> </v>
      </c>
      <c r="C63" s="1"/>
      <c r="D63" s="1"/>
      <c r="E63" s="1"/>
      <c r="F63" s="1"/>
      <c r="G63" s="1"/>
      <c r="H63" s="1"/>
      <c r="I63" s="1"/>
      <c r="J63" s="13"/>
    </row>
    <row r="64" spans="1:10" ht="15.95" customHeight="1">
      <c r="A64" s="147" t="str">
        <f>IF(Uppskeruskráning!A62&gt;0,Uppskeruskráning!A62," ")</f>
        <v xml:space="preserve"> </v>
      </c>
      <c r="B64" s="158" t="str">
        <f>IF(Uppskeruskráning!B62&gt;0,Uppskeruskráning!B62," ")</f>
        <v xml:space="preserve"> </v>
      </c>
      <c r="C64" s="1"/>
      <c r="D64" s="1"/>
      <c r="E64" s="1"/>
      <c r="F64" s="1"/>
      <c r="G64" s="1"/>
      <c r="H64" s="1"/>
      <c r="I64" s="1"/>
      <c r="J64" s="13"/>
    </row>
    <row r="65" spans="1:10" ht="15.95" customHeight="1">
      <c r="A65" s="147" t="str">
        <f>IF(Uppskeruskráning!A63&gt;0,Uppskeruskráning!A63," ")</f>
        <v xml:space="preserve"> </v>
      </c>
      <c r="B65" s="158" t="str">
        <f>IF(Uppskeruskráning!B63&gt;0,Uppskeruskráning!B63," ")</f>
        <v xml:space="preserve"> </v>
      </c>
      <c r="C65" s="1"/>
      <c r="D65" s="1"/>
      <c r="E65" s="1"/>
      <c r="F65" s="1"/>
      <c r="G65" s="1"/>
      <c r="H65" s="1"/>
      <c r="I65" s="1"/>
      <c r="J65" s="13"/>
    </row>
    <row r="66" spans="1:10" ht="15.95" customHeight="1" thickBot="1">
      <c r="A66" s="150" t="str">
        <f>IF(Uppskeruskráning!A64&gt;0,Uppskeruskráning!A64," ")</f>
        <v xml:space="preserve"> </v>
      </c>
      <c r="B66" s="161" t="str">
        <f>IF(Uppskeruskráning!B64&gt;0,Uppskeruskráning!B64," ")</f>
        <v xml:space="preserve"> </v>
      </c>
      <c r="C66" s="2"/>
      <c r="D66" s="2"/>
      <c r="E66" s="2"/>
      <c r="F66" s="2"/>
      <c r="G66" s="2"/>
      <c r="H66" s="2"/>
      <c r="I66" s="2"/>
      <c r="J66" s="14"/>
    </row>
  </sheetData>
  <mergeCells count="5">
    <mergeCell ref="B37:C37"/>
    <mergeCell ref="B4:C4"/>
    <mergeCell ref="E36:G36"/>
    <mergeCell ref="A35:J35"/>
    <mergeCell ref="A1:J2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8"/>
  <sheetViews>
    <sheetView workbookViewId="0">
      <selection activeCell="A5" sqref="A5:B10"/>
    </sheetView>
  </sheetViews>
  <sheetFormatPr defaultColWidth="8.85546875" defaultRowHeight="15"/>
  <cols>
    <col min="2" max="2" width="12.7109375" customWidth="1"/>
    <col min="5" max="5" width="25.28515625" customWidth="1"/>
    <col min="6" max="6" width="9.140625" customWidth="1"/>
    <col min="7" max="7" width="37.140625" customWidth="1"/>
    <col min="8" max="8" width="8.85546875" customWidth="1"/>
    <col min="9" max="9" width="11.28515625" customWidth="1"/>
  </cols>
  <sheetData>
    <row r="1" spans="1:9" ht="30" customHeight="1">
      <c r="A1" s="36" t="str">
        <f>"Ræktun "&amp;Spildur!B$5</f>
        <v>Ræktun 2026</v>
      </c>
    </row>
    <row r="2" spans="1:9" ht="18.75">
      <c r="A2" s="38" t="s">
        <v>32</v>
      </c>
      <c r="B2" s="286" t="str">
        <f>Spildur!B6</f>
        <v>Ólafur</v>
      </c>
      <c r="C2" s="286"/>
      <c r="D2" s="286"/>
      <c r="E2" s="48" t="s">
        <v>14</v>
      </c>
      <c r="F2" s="35" t="str">
        <f>Spildur!B7</f>
        <v>Hagi</v>
      </c>
      <c r="G2" s="35"/>
      <c r="H2" s="48" t="s">
        <v>5</v>
      </c>
      <c r="I2" s="49">
        <f>Spildur!B8</f>
        <v>9999991</v>
      </c>
    </row>
    <row r="3" spans="1:9" ht="12" customHeight="1">
      <c r="A3" s="3"/>
      <c r="B3" s="288"/>
      <c r="C3" s="288"/>
      <c r="D3" s="288"/>
      <c r="E3" s="5"/>
      <c r="F3" s="100"/>
      <c r="G3" s="55"/>
      <c r="H3" s="11"/>
      <c r="I3" s="32"/>
    </row>
    <row r="4" spans="1:9" ht="32.25" customHeight="1">
      <c r="A4" s="298" t="s">
        <v>33</v>
      </c>
      <c r="B4" s="299"/>
      <c r="C4" s="260" t="s">
        <v>34</v>
      </c>
      <c r="D4" s="261" t="s">
        <v>35</v>
      </c>
      <c r="E4" s="261" t="s">
        <v>36</v>
      </c>
      <c r="F4" s="262" t="s">
        <v>37</v>
      </c>
      <c r="G4" s="262" t="s">
        <v>38</v>
      </c>
      <c r="H4" s="262" t="s">
        <v>37</v>
      </c>
      <c r="I4" s="263" t="s">
        <v>39</v>
      </c>
    </row>
    <row r="5" spans="1:9" ht="15" customHeight="1">
      <c r="A5" s="300"/>
      <c r="B5" s="292"/>
      <c r="C5" s="292"/>
      <c r="D5" s="295"/>
      <c r="E5" s="295"/>
      <c r="F5" s="295"/>
      <c r="G5" s="6"/>
      <c r="H5" s="6"/>
      <c r="I5" s="304"/>
    </row>
    <row r="6" spans="1:9" ht="15" customHeight="1">
      <c r="A6" s="300"/>
      <c r="B6" s="292"/>
      <c r="C6" s="292"/>
      <c r="D6" s="295"/>
      <c r="E6" s="297"/>
      <c r="F6" s="295"/>
      <c r="G6" s="1"/>
      <c r="H6" s="1"/>
      <c r="I6" s="304"/>
    </row>
    <row r="7" spans="1:9" ht="15" customHeight="1">
      <c r="A7" s="300"/>
      <c r="B7" s="292"/>
      <c r="C7" s="292"/>
      <c r="D7" s="295"/>
      <c r="E7" s="306"/>
      <c r="F7" s="295"/>
      <c r="G7" s="1"/>
      <c r="H7" s="1"/>
      <c r="I7" s="304"/>
    </row>
    <row r="8" spans="1:9" ht="15" customHeight="1">
      <c r="A8" s="300"/>
      <c r="B8" s="292"/>
      <c r="C8" s="292"/>
      <c r="D8" s="295"/>
      <c r="E8" s="297"/>
      <c r="F8" s="295"/>
      <c r="G8" s="6"/>
      <c r="H8" s="6"/>
      <c r="I8" s="304"/>
    </row>
    <row r="9" spans="1:9" ht="15" customHeight="1">
      <c r="A9" s="300"/>
      <c r="B9" s="292"/>
      <c r="C9" s="292"/>
      <c r="D9" s="295"/>
      <c r="E9" s="306"/>
      <c r="F9" s="295"/>
      <c r="G9" s="1"/>
      <c r="H9" s="1"/>
      <c r="I9" s="304"/>
    </row>
    <row r="10" spans="1:9" ht="15" customHeight="1" thickBot="1">
      <c r="A10" s="301"/>
      <c r="B10" s="293"/>
      <c r="C10" s="293"/>
      <c r="D10" s="296"/>
      <c r="E10" s="296"/>
      <c r="F10" s="296"/>
      <c r="G10" s="7"/>
      <c r="H10" s="7"/>
      <c r="I10" s="305"/>
    </row>
    <row r="11" spans="1:9" ht="15" customHeight="1">
      <c r="A11" s="302"/>
      <c r="B11" s="291"/>
      <c r="C11" s="291"/>
      <c r="D11" s="294"/>
      <c r="E11" s="294"/>
      <c r="F11" s="294"/>
      <c r="G11" s="43"/>
      <c r="H11" s="43"/>
      <c r="I11" s="303"/>
    </row>
    <row r="12" spans="1:9" ht="15" customHeight="1">
      <c r="A12" s="300"/>
      <c r="B12" s="292"/>
      <c r="C12" s="292"/>
      <c r="D12" s="295"/>
      <c r="E12" s="295"/>
      <c r="F12" s="295"/>
      <c r="G12" s="1"/>
      <c r="H12" s="1"/>
      <c r="I12" s="304"/>
    </row>
    <row r="13" spans="1:9" ht="15" customHeight="1">
      <c r="A13" s="300"/>
      <c r="B13" s="292"/>
      <c r="C13" s="292"/>
      <c r="D13" s="295"/>
      <c r="E13" s="306"/>
      <c r="F13" s="295"/>
      <c r="G13" s="1"/>
      <c r="H13" s="6"/>
      <c r="I13" s="304"/>
    </row>
    <row r="14" spans="1:9" ht="15" customHeight="1">
      <c r="A14" s="300"/>
      <c r="B14" s="292"/>
      <c r="C14" s="292"/>
      <c r="D14" s="295"/>
      <c r="E14" s="297"/>
      <c r="F14" s="295"/>
      <c r="G14" s="6"/>
      <c r="H14" s="1"/>
      <c r="I14" s="304"/>
    </row>
    <row r="15" spans="1:9" ht="15" customHeight="1">
      <c r="A15" s="300"/>
      <c r="B15" s="292"/>
      <c r="C15" s="292"/>
      <c r="D15" s="295"/>
      <c r="E15" s="295"/>
      <c r="F15" s="295"/>
      <c r="G15" s="1"/>
      <c r="H15" s="1"/>
      <c r="I15" s="304"/>
    </row>
    <row r="16" spans="1:9" ht="15" customHeight="1" thickBot="1">
      <c r="A16" s="301"/>
      <c r="B16" s="293"/>
      <c r="C16" s="293"/>
      <c r="D16" s="296"/>
      <c r="E16" s="296"/>
      <c r="F16" s="296"/>
      <c r="G16" s="7"/>
      <c r="H16" s="7"/>
      <c r="I16" s="305"/>
    </row>
    <row r="17" spans="1:9" ht="15" customHeight="1">
      <c r="A17" s="302"/>
      <c r="B17" s="291"/>
      <c r="C17" s="291"/>
      <c r="D17" s="294"/>
      <c r="E17" s="294"/>
      <c r="F17" s="294"/>
      <c r="G17" s="43"/>
      <c r="H17" s="43"/>
      <c r="I17" s="303"/>
    </row>
    <row r="18" spans="1:9" ht="15" customHeight="1">
      <c r="A18" s="300"/>
      <c r="B18" s="292"/>
      <c r="C18" s="292"/>
      <c r="D18" s="295"/>
      <c r="E18" s="295"/>
      <c r="F18" s="295"/>
      <c r="G18" s="1"/>
      <c r="H18" s="1"/>
      <c r="I18" s="304"/>
    </row>
    <row r="19" spans="1:9" ht="15" customHeight="1">
      <c r="A19" s="300"/>
      <c r="B19" s="292"/>
      <c r="C19" s="292"/>
      <c r="D19" s="295"/>
      <c r="E19" s="306"/>
      <c r="F19" s="295"/>
      <c r="G19" s="1"/>
      <c r="H19" s="6"/>
      <c r="I19" s="304"/>
    </row>
    <row r="20" spans="1:9" ht="15" customHeight="1">
      <c r="A20" s="300"/>
      <c r="B20" s="292"/>
      <c r="C20" s="292"/>
      <c r="D20" s="295"/>
      <c r="E20" s="297"/>
      <c r="F20" s="295"/>
      <c r="G20" s="6"/>
      <c r="H20" s="1"/>
      <c r="I20" s="304"/>
    </row>
    <row r="21" spans="1:9" ht="15" customHeight="1">
      <c r="A21" s="300"/>
      <c r="B21" s="292"/>
      <c r="C21" s="292"/>
      <c r="D21" s="295"/>
      <c r="E21" s="295"/>
      <c r="F21" s="295"/>
      <c r="G21" s="1"/>
      <c r="H21" s="1"/>
      <c r="I21" s="304"/>
    </row>
    <row r="22" spans="1:9" ht="15" customHeight="1" thickBot="1">
      <c r="A22" s="301"/>
      <c r="B22" s="293"/>
      <c r="C22" s="293"/>
      <c r="D22" s="296"/>
      <c r="E22" s="296"/>
      <c r="F22" s="296"/>
      <c r="G22" s="7"/>
      <c r="H22" s="7"/>
      <c r="I22" s="305"/>
    </row>
    <row r="23" spans="1:9" ht="15" customHeight="1">
      <c r="A23" s="302"/>
      <c r="B23" s="291"/>
      <c r="C23" s="291"/>
      <c r="D23" s="294"/>
      <c r="E23" s="294"/>
      <c r="F23" s="294"/>
      <c r="G23" s="43"/>
      <c r="H23" s="43"/>
      <c r="I23" s="303"/>
    </row>
    <row r="24" spans="1:9" ht="15" customHeight="1">
      <c r="A24" s="300"/>
      <c r="B24" s="292"/>
      <c r="C24" s="292"/>
      <c r="D24" s="295"/>
      <c r="E24" s="295"/>
      <c r="F24" s="295"/>
      <c r="G24" s="1"/>
      <c r="H24" s="1"/>
      <c r="I24" s="304"/>
    </row>
    <row r="25" spans="1:9" ht="15" customHeight="1">
      <c r="A25" s="300"/>
      <c r="B25" s="292"/>
      <c r="C25" s="292"/>
      <c r="D25" s="295"/>
      <c r="E25" s="306"/>
      <c r="F25" s="295"/>
      <c r="G25" s="1"/>
      <c r="H25" s="1"/>
      <c r="I25" s="304"/>
    </row>
    <row r="26" spans="1:9" ht="15" customHeight="1">
      <c r="A26" s="300"/>
      <c r="B26" s="292"/>
      <c r="C26" s="292"/>
      <c r="D26" s="295"/>
      <c r="E26" s="297"/>
      <c r="F26" s="295"/>
      <c r="G26" s="6"/>
      <c r="H26" s="6"/>
      <c r="I26" s="304"/>
    </row>
    <row r="27" spans="1:9" ht="15" customHeight="1">
      <c r="A27" s="300"/>
      <c r="B27" s="292"/>
      <c r="C27" s="292"/>
      <c r="D27" s="295"/>
      <c r="E27" s="295"/>
      <c r="F27" s="295"/>
      <c r="G27" s="1"/>
      <c r="H27" s="1"/>
      <c r="I27" s="304"/>
    </row>
    <row r="28" spans="1:9" ht="15" customHeight="1" thickBot="1">
      <c r="A28" s="301"/>
      <c r="B28" s="293"/>
      <c r="C28" s="293"/>
      <c r="D28" s="296"/>
      <c r="E28" s="296"/>
      <c r="F28" s="296"/>
      <c r="G28" s="7"/>
      <c r="H28" s="7"/>
      <c r="I28" s="305"/>
    </row>
    <row r="29" spans="1:9" ht="15" customHeight="1">
      <c r="A29" s="302"/>
      <c r="B29" s="291"/>
      <c r="C29" s="291"/>
      <c r="D29" s="294"/>
      <c r="E29" s="294"/>
      <c r="F29" s="294"/>
      <c r="G29" s="43"/>
      <c r="H29" s="43"/>
      <c r="I29" s="303"/>
    </row>
    <row r="30" spans="1:9" ht="15" customHeight="1">
      <c r="A30" s="300"/>
      <c r="B30" s="292"/>
      <c r="C30" s="292"/>
      <c r="D30" s="295"/>
      <c r="E30" s="295"/>
      <c r="F30" s="295"/>
      <c r="G30" s="1"/>
      <c r="H30" s="1"/>
      <c r="I30" s="304"/>
    </row>
    <row r="31" spans="1:9" ht="15" customHeight="1">
      <c r="A31" s="300"/>
      <c r="B31" s="292"/>
      <c r="C31" s="292"/>
      <c r="D31" s="295"/>
      <c r="E31" s="306"/>
      <c r="F31" s="295"/>
      <c r="G31" s="6"/>
      <c r="H31" s="1"/>
      <c r="I31" s="304"/>
    </row>
    <row r="32" spans="1:9" ht="15" customHeight="1">
      <c r="A32" s="300"/>
      <c r="B32" s="292"/>
      <c r="C32" s="292"/>
      <c r="D32" s="295"/>
      <c r="E32" s="297"/>
      <c r="F32" s="295"/>
      <c r="G32" s="1"/>
      <c r="H32" s="6"/>
      <c r="I32" s="304"/>
    </row>
    <row r="33" spans="1:9" ht="15" customHeight="1">
      <c r="A33" s="300"/>
      <c r="B33" s="292"/>
      <c r="C33" s="292"/>
      <c r="D33" s="295"/>
      <c r="E33" s="295"/>
      <c r="F33" s="295"/>
      <c r="G33" s="1"/>
      <c r="H33" s="1"/>
      <c r="I33" s="304"/>
    </row>
    <row r="34" spans="1:9" ht="15" customHeight="1" thickBot="1">
      <c r="A34" s="301"/>
      <c r="B34" s="293"/>
      <c r="C34" s="293"/>
      <c r="D34" s="296"/>
      <c r="E34" s="296"/>
      <c r="F34" s="296"/>
      <c r="G34" s="7"/>
      <c r="H34" s="7"/>
      <c r="I34" s="305"/>
    </row>
    <row r="35" spans="1:9" ht="30" customHeight="1">
      <c r="A35" s="36" t="str">
        <f>"Ræktun "&amp;Spildur!B$5</f>
        <v>Ræktun 2026</v>
      </c>
    </row>
    <row r="36" spans="1:9" s="35" customFormat="1" ht="18.75">
      <c r="A36" s="38" t="s">
        <v>32</v>
      </c>
      <c r="B36" s="286" t="str">
        <f>B2</f>
        <v>Ólafur</v>
      </c>
      <c r="C36" s="286"/>
      <c r="D36" s="286"/>
      <c r="E36" s="48" t="s">
        <v>14</v>
      </c>
      <c r="F36" s="35" t="str">
        <f>F2</f>
        <v>Hagi</v>
      </c>
      <c r="H36" s="48" t="s">
        <v>5</v>
      </c>
      <c r="I36" s="49">
        <f>I2</f>
        <v>9999991</v>
      </c>
    </row>
    <row r="37" spans="1:9" ht="12" customHeight="1" thickBot="1">
      <c r="A37" s="3"/>
      <c r="B37" s="288"/>
      <c r="C37" s="288"/>
      <c r="D37" s="288"/>
      <c r="E37" s="5"/>
      <c r="F37" s="100"/>
      <c r="G37" s="55"/>
      <c r="H37" s="11"/>
      <c r="I37" s="32"/>
    </row>
    <row r="38" spans="1:9" ht="32.25" customHeight="1" thickBot="1">
      <c r="A38" s="307" t="s">
        <v>33</v>
      </c>
      <c r="B38" s="308"/>
      <c r="C38" s="44" t="s">
        <v>34</v>
      </c>
      <c r="D38" s="45" t="s">
        <v>35</v>
      </c>
      <c r="E38" s="45" t="s">
        <v>36</v>
      </c>
      <c r="F38" s="46" t="s">
        <v>37</v>
      </c>
      <c r="G38" s="46" t="s">
        <v>38</v>
      </c>
      <c r="H38" s="46" t="s">
        <v>37</v>
      </c>
      <c r="I38" s="47" t="s">
        <v>39</v>
      </c>
    </row>
    <row r="39" spans="1:9">
      <c r="A39" s="302"/>
      <c r="B39" s="291"/>
      <c r="C39" s="291"/>
      <c r="D39" s="294"/>
      <c r="E39" s="294"/>
      <c r="F39" s="294"/>
      <c r="G39" s="43"/>
      <c r="H39" s="43"/>
      <c r="I39" s="303"/>
    </row>
    <row r="40" spans="1:9">
      <c r="A40" s="300"/>
      <c r="B40" s="292"/>
      <c r="C40" s="292"/>
      <c r="D40" s="295"/>
      <c r="E40" s="297"/>
      <c r="F40" s="295"/>
      <c r="G40" s="1"/>
      <c r="H40" s="1"/>
      <c r="I40" s="304"/>
    </row>
    <row r="41" spans="1:9">
      <c r="A41" s="300"/>
      <c r="B41" s="292"/>
      <c r="C41" s="292"/>
      <c r="D41" s="295"/>
      <c r="E41" s="306"/>
      <c r="F41" s="295"/>
      <c r="G41" s="1"/>
      <c r="H41" s="1"/>
      <c r="I41" s="304"/>
    </row>
    <row r="42" spans="1:9">
      <c r="A42" s="300"/>
      <c r="B42" s="292"/>
      <c r="C42" s="292"/>
      <c r="D42" s="295"/>
      <c r="E42" s="297"/>
      <c r="F42" s="295"/>
      <c r="G42" s="6"/>
      <c r="H42" s="6"/>
      <c r="I42" s="304"/>
    </row>
    <row r="43" spans="1:9">
      <c r="A43" s="300"/>
      <c r="B43" s="292"/>
      <c r="C43" s="292"/>
      <c r="D43" s="295"/>
      <c r="E43" s="306"/>
      <c r="F43" s="295"/>
      <c r="G43" s="1"/>
      <c r="H43" s="1"/>
      <c r="I43" s="304"/>
    </row>
    <row r="44" spans="1:9" ht="15.75" thickBot="1">
      <c r="A44" s="301"/>
      <c r="B44" s="293"/>
      <c r="C44" s="293"/>
      <c r="D44" s="296"/>
      <c r="E44" s="296"/>
      <c r="F44" s="296"/>
      <c r="G44" s="7"/>
      <c r="H44" s="7"/>
      <c r="I44" s="305"/>
    </row>
    <row r="45" spans="1:9">
      <c r="A45" s="302"/>
      <c r="B45" s="291"/>
      <c r="C45" s="291"/>
      <c r="D45" s="294"/>
      <c r="E45" s="294"/>
      <c r="F45" s="294"/>
      <c r="G45" s="43"/>
      <c r="H45" s="43"/>
      <c r="I45" s="303"/>
    </row>
    <row r="46" spans="1:9">
      <c r="A46" s="300"/>
      <c r="B46" s="292"/>
      <c r="C46" s="292"/>
      <c r="D46" s="295"/>
      <c r="E46" s="295"/>
      <c r="F46" s="295"/>
      <c r="G46" s="1"/>
      <c r="H46" s="1"/>
      <c r="I46" s="304"/>
    </row>
    <row r="47" spans="1:9">
      <c r="A47" s="300"/>
      <c r="B47" s="292"/>
      <c r="C47" s="292"/>
      <c r="D47" s="295"/>
      <c r="E47" s="306"/>
      <c r="F47" s="295"/>
      <c r="G47" s="1"/>
      <c r="H47" s="6"/>
      <c r="I47" s="304"/>
    </row>
    <row r="48" spans="1:9">
      <c r="A48" s="300"/>
      <c r="B48" s="292"/>
      <c r="C48" s="292"/>
      <c r="D48" s="295"/>
      <c r="E48" s="297"/>
      <c r="F48" s="295"/>
      <c r="G48" s="6"/>
      <c r="H48" s="1"/>
      <c r="I48" s="304"/>
    </row>
    <row r="49" spans="1:9">
      <c r="A49" s="300"/>
      <c r="B49" s="292"/>
      <c r="C49" s="292"/>
      <c r="D49" s="295"/>
      <c r="E49" s="295"/>
      <c r="F49" s="295"/>
      <c r="G49" s="1"/>
      <c r="H49" s="1"/>
      <c r="I49" s="304"/>
    </row>
    <row r="50" spans="1:9" ht="15.75" thickBot="1">
      <c r="A50" s="301"/>
      <c r="B50" s="293"/>
      <c r="C50" s="293"/>
      <c r="D50" s="296"/>
      <c r="E50" s="296"/>
      <c r="F50" s="296"/>
      <c r="G50" s="7"/>
      <c r="H50" s="7"/>
      <c r="I50" s="305"/>
    </row>
    <row r="51" spans="1:9">
      <c r="A51" s="302"/>
      <c r="B51" s="291"/>
      <c r="C51" s="291"/>
      <c r="D51" s="294"/>
      <c r="E51" s="294"/>
      <c r="F51" s="294"/>
      <c r="G51" s="43"/>
      <c r="H51" s="43"/>
      <c r="I51" s="303"/>
    </row>
    <row r="52" spans="1:9">
      <c r="A52" s="300"/>
      <c r="B52" s="292"/>
      <c r="C52" s="292"/>
      <c r="D52" s="295"/>
      <c r="E52" s="295"/>
      <c r="F52" s="295"/>
      <c r="G52" s="1"/>
      <c r="H52" s="1"/>
      <c r="I52" s="304"/>
    </row>
    <row r="53" spans="1:9">
      <c r="A53" s="300"/>
      <c r="B53" s="292"/>
      <c r="C53" s="292"/>
      <c r="D53" s="295"/>
      <c r="E53" s="306"/>
      <c r="F53" s="295"/>
      <c r="G53" s="1"/>
      <c r="H53" s="6"/>
      <c r="I53" s="304"/>
    </row>
    <row r="54" spans="1:9">
      <c r="A54" s="300"/>
      <c r="B54" s="292"/>
      <c r="C54" s="292"/>
      <c r="D54" s="295"/>
      <c r="E54" s="297"/>
      <c r="F54" s="295"/>
      <c r="G54" s="6"/>
      <c r="H54" s="1"/>
      <c r="I54" s="304"/>
    </row>
    <row r="55" spans="1:9">
      <c r="A55" s="300"/>
      <c r="B55" s="292"/>
      <c r="C55" s="292"/>
      <c r="D55" s="295"/>
      <c r="E55" s="295"/>
      <c r="F55" s="295"/>
      <c r="G55" s="1"/>
      <c r="H55" s="1"/>
      <c r="I55" s="304"/>
    </row>
    <row r="56" spans="1:9" ht="15.75" thickBot="1">
      <c r="A56" s="301"/>
      <c r="B56" s="293"/>
      <c r="C56" s="293"/>
      <c r="D56" s="296"/>
      <c r="E56" s="296"/>
      <c r="F56" s="296"/>
      <c r="G56" s="7"/>
      <c r="H56" s="7"/>
      <c r="I56" s="305"/>
    </row>
    <row r="57" spans="1:9">
      <c r="A57" s="302"/>
      <c r="B57" s="291"/>
      <c r="C57" s="291"/>
      <c r="D57" s="294"/>
      <c r="E57" s="294"/>
      <c r="F57" s="294"/>
      <c r="G57" s="43"/>
      <c r="H57" s="43"/>
      <c r="I57" s="303"/>
    </row>
    <row r="58" spans="1:9">
      <c r="A58" s="300"/>
      <c r="B58" s="292"/>
      <c r="C58" s="292"/>
      <c r="D58" s="295"/>
      <c r="E58" s="295"/>
      <c r="F58" s="295"/>
      <c r="G58" s="1"/>
      <c r="H58" s="1"/>
      <c r="I58" s="304"/>
    </row>
    <row r="59" spans="1:9">
      <c r="A59" s="300"/>
      <c r="B59" s="292"/>
      <c r="C59" s="292"/>
      <c r="D59" s="295"/>
      <c r="E59" s="306"/>
      <c r="F59" s="295"/>
      <c r="G59" s="1"/>
      <c r="H59" s="1"/>
      <c r="I59" s="304"/>
    </row>
    <row r="60" spans="1:9">
      <c r="A60" s="300"/>
      <c r="B60" s="292"/>
      <c r="C60" s="292"/>
      <c r="D60" s="295"/>
      <c r="E60" s="297"/>
      <c r="F60" s="295"/>
      <c r="G60" s="6"/>
      <c r="H60" s="6"/>
      <c r="I60" s="304"/>
    </row>
    <row r="61" spans="1:9">
      <c r="A61" s="300"/>
      <c r="B61" s="292"/>
      <c r="C61" s="292"/>
      <c r="D61" s="295"/>
      <c r="E61" s="295"/>
      <c r="F61" s="295"/>
      <c r="G61" s="1"/>
      <c r="H61" s="1"/>
      <c r="I61" s="304"/>
    </row>
    <row r="62" spans="1:9" ht="15.75" thickBot="1">
      <c r="A62" s="301"/>
      <c r="B62" s="293"/>
      <c r="C62" s="293"/>
      <c r="D62" s="296"/>
      <c r="E62" s="296"/>
      <c r="F62" s="296"/>
      <c r="G62" s="7"/>
      <c r="H62" s="7"/>
      <c r="I62" s="305"/>
    </row>
    <row r="63" spans="1:9">
      <c r="A63" s="302"/>
      <c r="B63" s="291"/>
      <c r="C63" s="291"/>
      <c r="D63" s="294"/>
      <c r="E63" s="294"/>
      <c r="F63" s="294"/>
      <c r="G63" s="43"/>
      <c r="H63" s="43"/>
      <c r="I63" s="303"/>
    </row>
    <row r="64" spans="1:9">
      <c r="A64" s="300"/>
      <c r="B64" s="292"/>
      <c r="C64" s="292"/>
      <c r="D64" s="295"/>
      <c r="E64" s="295"/>
      <c r="F64" s="295"/>
      <c r="G64" s="1"/>
      <c r="H64" s="1"/>
      <c r="I64" s="304"/>
    </row>
    <row r="65" spans="1:9">
      <c r="A65" s="300"/>
      <c r="B65" s="292"/>
      <c r="C65" s="292"/>
      <c r="D65" s="295"/>
      <c r="E65" s="306"/>
      <c r="F65" s="295"/>
      <c r="G65" s="6"/>
      <c r="H65" s="1"/>
      <c r="I65" s="304"/>
    </row>
    <row r="66" spans="1:9">
      <c r="A66" s="300"/>
      <c r="B66" s="292"/>
      <c r="C66" s="292"/>
      <c r="D66" s="295"/>
      <c r="E66" s="297"/>
      <c r="F66" s="295"/>
      <c r="G66" s="1"/>
      <c r="H66" s="6"/>
      <c r="I66" s="304"/>
    </row>
    <row r="67" spans="1:9">
      <c r="A67" s="300"/>
      <c r="B67" s="292"/>
      <c r="C67" s="292"/>
      <c r="D67" s="295"/>
      <c r="E67" s="295"/>
      <c r="F67" s="295"/>
      <c r="G67" s="1"/>
      <c r="H67" s="1"/>
      <c r="I67" s="304"/>
    </row>
    <row r="68" spans="1:9" ht="15.75" thickBot="1">
      <c r="A68" s="301"/>
      <c r="B68" s="293"/>
      <c r="C68" s="293"/>
      <c r="D68" s="296"/>
      <c r="E68" s="296"/>
      <c r="F68" s="296"/>
      <c r="G68" s="7"/>
      <c r="H68" s="7"/>
      <c r="I68" s="305"/>
    </row>
  </sheetData>
  <mergeCells count="106">
    <mergeCell ref="A63:B68"/>
    <mergeCell ref="C63:C68"/>
    <mergeCell ref="D63:D68"/>
    <mergeCell ref="E63:E64"/>
    <mergeCell ref="F63:F64"/>
    <mergeCell ref="I63:I68"/>
    <mergeCell ref="E65:E66"/>
    <mergeCell ref="F65:F66"/>
    <mergeCell ref="E67:E68"/>
    <mergeCell ref="F67:F68"/>
    <mergeCell ref="I51:I56"/>
    <mergeCell ref="E53:E54"/>
    <mergeCell ref="F53:F54"/>
    <mergeCell ref="E55:E56"/>
    <mergeCell ref="F55:F56"/>
    <mergeCell ref="A57:B62"/>
    <mergeCell ref="C57:C62"/>
    <mergeCell ref="D57:D62"/>
    <mergeCell ref="E57:E58"/>
    <mergeCell ref="F57:F58"/>
    <mergeCell ref="I57:I62"/>
    <mergeCell ref="E59:E60"/>
    <mergeCell ref="F59:F60"/>
    <mergeCell ref="E61:E62"/>
    <mergeCell ref="F61:F62"/>
    <mergeCell ref="A51:B56"/>
    <mergeCell ref="C51:C56"/>
    <mergeCell ref="D51:D56"/>
    <mergeCell ref="E51:E52"/>
    <mergeCell ref="A29:B34"/>
    <mergeCell ref="B36:D36"/>
    <mergeCell ref="B37:D37"/>
    <mergeCell ref="A38:B38"/>
    <mergeCell ref="C17:C22"/>
    <mergeCell ref="D17:D22"/>
    <mergeCell ref="C29:C34"/>
    <mergeCell ref="D29:D34"/>
    <mergeCell ref="F51:F52"/>
    <mergeCell ref="E45:E46"/>
    <mergeCell ref="F45:F46"/>
    <mergeCell ref="I17:I22"/>
    <mergeCell ref="E19:E20"/>
    <mergeCell ref="F19:F20"/>
    <mergeCell ref="E21:E22"/>
    <mergeCell ref="F21:F22"/>
    <mergeCell ref="I39:I44"/>
    <mergeCell ref="E41:E42"/>
    <mergeCell ref="F41:F42"/>
    <mergeCell ref="E43:E44"/>
    <mergeCell ref="F43:F44"/>
    <mergeCell ref="I29:I34"/>
    <mergeCell ref="E31:E32"/>
    <mergeCell ref="F31:F32"/>
    <mergeCell ref="E33:E34"/>
    <mergeCell ref="F33:F34"/>
    <mergeCell ref="E29:E30"/>
    <mergeCell ref="F29:F30"/>
    <mergeCell ref="I23:I28"/>
    <mergeCell ref="E25:E26"/>
    <mergeCell ref="F25:F26"/>
    <mergeCell ref="E27:E28"/>
    <mergeCell ref="F27:F28"/>
    <mergeCell ref="F23:F24"/>
    <mergeCell ref="F17:F18"/>
    <mergeCell ref="I45:I50"/>
    <mergeCell ref="E47:E48"/>
    <mergeCell ref="F47:F48"/>
    <mergeCell ref="E49:E50"/>
    <mergeCell ref="F49:F50"/>
    <mergeCell ref="A39:B44"/>
    <mergeCell ref="C39:C44"/>
    <mergeCell ref="D39:D44"/>
    <mergeCell ref="E39:E40"/>
    <mergeCell ref="A45:B50"/>
    <mergeCell ref="C45:C50"/>
    <mergeCell ref="D45:D50"/>
    <mergeCell ref="F39:F40"/>
    <mergeCell ref="I11:I16"/>
    <mergeCell ref="E13:E14"/>
    <mergeCell ref="F13:F14"/>
    <mergeCell ref="E15:E16"/>
    <mergeCell ref="F15:F16"/>
    <mergeCell ref="F11:F12"/>
    <mergeCell ref="F5:F6"/>
    <mergeCell ref="I5:I10"/>
    <mergeCell ref="E7:E8"/>
    <mergeCell ref="F7:F8"/>
    <mergeCell ref="E9:E10"/>
    <mergeCell ref="F9:F10"/>
    <mergeCell ref="B2:D2"/>
    <mergeCell ref="B3:D3"/>
    <mergeCell ref="C23:C28"/>
    <mergeCell ref="D23:D28"/>
    <mergeCell ref="E23:E24"/>
    <mergeCell ref="C11:C16"/>
    <mergeCell ref="D11:D16"/>
    <mergeCell ref="E11:E12"/>
    <mergeCell ref="C5:C10"/>
    <mergeCell ref="D5:D10"/>
    <mergeCell ref="E5:E6"/>
    <mergeCell ref="E17:E18"/>
    <mergeCell ref="A4:B4"/>
    <mergeCell ref="A5:B10"/>
    <mergeCell ref="A11:B16"/>
    <mergeCell ref="A17:B22"/>
    <mergeCell ref="A23:B28"/>
  </mergeCells>
  <pageMargins left="0.70866141732283472" right="0.70866141732283472" top="0.74803149606299213" bottom="0.74803149606299213" header="0.31496062992125984" footer="0.31496062992125984"/>
  <pageSetup paperSize="9" scale="92" fitToWidth="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2"/>
  <sheetViews>
    <sheetView workbookViewId="0">
      <selection activeCell="A33" sqref="A33"/>
    </sheetView>
  </sheetViews>
  <sheetFormatPr defaultColWidth="8.85546875" defaultRowHeight="15"/>
  <cols>
    <col min="1" max="1" width="20.42578125" customWidth="1"/>
    <col min="2" max="2" width="6.28515625" bestFit="1" customWidth="1"/>
    <col min="3" max="3" width="6.140625" customWidth="1"/>
    <col min="4" max="4" width="9.7109375" customWidth="1"/>
    <col min="5" max="5" width="10.140625" customWidth="1"/>
    <col min="6" max="6" width="10.28515625" customWidth="1"/>
    <col min="7" max="7" width="8.7109375" customWidth="1"/>
    <col min="8" max="8" width="8.42578125" customWidth="1"/>
    <col min="9" max="9" width="8.85546875" customWidth="1"/>
    <col min="10" max="10" width="9.7109375" customWidth="1"/>
    <col min="11" max="11" width="8.5703125" customWidth="1"/>
    <col min="12" max="12" width="23.85546875" customWidth="1"/>
  </cols>
  <sheetData>
    <row r="1" spans="1:12" ht="30" customHeight="1">
      <c r="A1" s="36" t="str">
        <f>"Uppskera "&amp;Spildur!B$5</f>
        <v>Uppskera 2026</v>
      </c>
      <c r="L1" s="37" t="s">
        <v>40</v>
      </c>
    </row>
    <row r="2" spans="1:12" s="4" customFormat="1" ht="17.45" customHeight="1">
      <c r="A2" s="8" t="str">
        <f>Spildur!B6</f>
        <v>Ólafur</v>
      </c>
      <c r="B2" s="35"/>
      <c r="C2" s="35"/>
      <c r="D2" s="35"/>
      <c r="E2" s="287" t="s">
        <v>41</v>
      </c>
      <c r="F2" s="287"/>
      <c r="G2" s="286" t="str">
        <f>Spildur!B7</f>
        <v>Hagi</v>
      </c>
      <c r="H2" s="286"/>
      <c r="I2" s="286"/>
      <c r="J2" s="286"/>
      <c r="K2" s="117" t="s">
        <v>5</v>
      </c>
      <c r="L2" s="8">
        <f>Spildur!B8</f>
        <v>9999991</v>
      </c>
    </row>
    <row r="3" spans="1:12" s="4" customFormat="1" ht="3.6" customHeight="1" thickBot="1">
      <c r="A3" s="122"/>
      <c r="B3" s="123"/>
      <c r="C3" s="123"/>
      <c r="D3" s="123"/>
      <c r="E3" s="31"/>
      <c r="F3" s="31"/>
      <c r="G3" s="123"/>
      <c r="H3" s="123"/>
      <c r="I3" s="123"/>
      <c r="J3" s="123"/>
      <c r="K3" s="121"/>
      <c r="L3" s="123"/>
    </row>
    <row r="4" spans="1:12" ht="35.25" customHeight="1" thickBot="1">
      <c r="A4" s="95" t="s">
        <v>42</v>
      </c>
      <c r="B4" s="96" t="s">
        <v>16</v>
      </c>
      <c r="C4" s="96" t="s">
        <v>43</v>
      </c>
      <c r="D4" s="97" t="s">
        <v>44</v>
      </c>
      <c r="E4" s="96" t="s">
        <v>45</v>
      </c>
      <c r="F4" s="96" t="s">
        <v>46</v>
      </c>
      <c r="G4" s="98" t="s">
        <v>47</v>
      </c>
      <c r="H4" s="96" t="s">
        <v>48</v>
      </c>
      <c r="I4" s="96" t="s">
        <v>49</v>
      </c>
      <c r="J4" s="96" t="s">
        <v>50</v>
      </c>
      <c r="K4" s="96" t="s">
        <v>51</v>
      </c>
      <c r="L4" s="99" t="s">
        <v>52</v>
      </c>
    </row>
    <row r="5" spans="1:12" ht="15.95" customHeight="1">
      <c r="A5" s="146">
        <f>IF(Spildur!B11&gt;0,Spildur!B11," ")</f>
        <v>1</v>
      </c>
      <c r="B5" s="157">
        <f>IF(Spildur!C11&gt;0,Spildur!C11," ")</f>
        <v>0.4</v>
      </c>
      <c r="C5" s="90"/>
      <c r="D5" s="90"/>
      <c r="E5" s="90"/>
      <c r="F5" s="90"/>
      <c r="G5" s="90"/>
      <c r="H5" s="90"/>
      <c r="I5" s="90"/>
      <c r="J5" s="93"/>
      <c r="K5" s="94"/>
      <c r="L5" s="87"/>
    </row>
    <row r="6" spans="1:12" ht="15.95" customHeight="1">
      <c r="A6" s="147">
        <f>IF(Spildur!B12&gt;0,Spildur!B12," ")</f>
        <v>1</v>
      </c>
      <c r="B6" s="158">
        <f>IF(Spildur!C12&gt;0,Spildur!C12," ")</f>
        <v>0.3</v>
      </c>
      <c r="C6" s="1"/>
      <c r="D6" s="1"/>
      <c r="E6" s="1"/>
      <c r="F6" s="1"/>
      <c r="G6" s="1"/>
      <c r="H6" s="1"/>
      <c r="I6" s="1"/>
      <c r="J6" s="16"/>
      <c r="K6" s="24"/>
      <c r="L6" s="13"/>
    </row>
    <row r="7" spans="1:12" ht="15.95" customHeight="1">
      <c r="A7" s="147">
        <f>IF(Spildur!B13&gt;0,Spildur!B13," ")</f>
        <v>2</v>
      </c>
      <c r="B7" s="158">
        <f>IF(Spildur!C13&gt;0,Spildur!C13," ")</f>
        <v>1.7</v>
      </c>
      <c r="C7" s="1"/>
      <c r="D7" s="1"/>
      <c r="E7" s="1"/>
      <c r="F7" s="1"/>
      <c r="G7" s="1"/>
      <c r="H7" s="1"/>
      <c r="I7" s="1"/>
      <c r="J7" s="16"/>
      <c r="K7" s="24"/>
      <c r="L7" s="30"/>
    </row>
    <row r="8" spans="1:12" ht="15.95" customHeight="1">
      <c r="A8" s="147">
        <f>IF(Spildur!B14&gt;0,Spildur!B14," ")</f>
        <v>3</v>
      </c>
      <c r="B8" s="158">
        <f>IF(Spildur!C14&gt;0,Spildur!C14," ")</f>
        <v>0.8</v>
      </c>
      <c r="C8" s="1"/>
      <c r="D8" s="1"/>
      <c r="E8" s="1"/>
      <c r="F8" s="1"/>
      <c r="G8" s="1"/>
      <c r="H8" s="1"/>
      <c r="I8" s="1"/>
      <c r="J8" s="16"/>
      <c r="K8" s="24"/>
      <c r="L8" s="13"/>
    </row>
    <row r="9" spans="1:12" ht="15.95" customHeight="1">
      <c r="A9" s="147">
        <f>IF(Spildur!B15&gt;0,Spildur!B15," ")</f>
        <v>4</v>
      </c>
      <c r="B9" s="158">
        <f>IF(Spildur!C15&gt;0,Spildur!C15," ")</f>
        <v>1.5</v>
      </c>
      <c r="C9" s="1"/>
      <c r="D9" s="1"/>
      <c r="E9" s="1"/>
      <c r="F9" s="1"/>
      <c r="G9" s="1"/>
      <c r="H9" s="1"/>
      <c r="I9" s="1"/>
      <c r="J9" s="16"/>
      <c r="K9" s="24"/>
      <c r="L9" s="13"/>
    </row>
    <row r="10" spans="1:12" ht="15.95" customHeight="1">
      <c r="A10" s="147">
        <f>IF(Spildur!B16&gt;0,Spildur!B16," ")</f>
        <v>5</v>
      </c>
      <c r="B10" s="158">
        <f>IF(Spildur!C16&gt;0,Spildur!C16," ")</f>
        <v>1.6</v>
      </c>
      <c r="C10" s="1"/>
      <c r="D10" s="1"/>
      <c r="E10" s="1"/>
      <c r="F10" s="1"/>
      <c r="G10" s="1"/>
      <c r="H10" s="1"/>
      <c r="I10" s="1"/>
      <c r="J10" s="16"/>
      <c r="K10" s="24"/>
      <c r="L10" s="13"/>
    </row>
    <row r="11" spans="1:12" ht="15.95" customHeight="1">
      <c r="A11" s="147">
        <f>IF(Spildur!B17&gt;0,Spildur!B17," ")</f>
        <v>6</v>
      </c>
      <c r="B11" s="158">
        <f>IF(Spildur!C17&gt;0,Spildur!C17," ")</f>
        <v>0.9</v>
      </c>
      <c r="C11" s="1"/>
      <c r="D11" s="1"/>
      <c r="E11" s="1"/>
      <c r="F11" s="1"/>
      <c r="G11" s="1"/>
      <c r="H11" s="1"/>
      <c r="I11" s="1"/>
      <c r="J11" s="1"/>
      <c r="K11" s="25"/>
      <c r="L11" s="13"/>
    </row>
    <row r="12" spans="1:12" ht="15.95" customHeight="1">
      <c r="A12" s="147">
        <f>IF(Spildur!B18&gt;0,Spildur!B18," ")</f>
        <v>7</v>
      </c>
      <c r="B12" s="158">
        <f>IF(Spildur!C18&gt;0,Spildur!C18," ")</f>
        <v>0.8</v>
      </c>
      <c r="C12" s="1"/>
      <c r="D12" s="1"/>
      <c r="E12" s="1"/>
      <c r="F12" s="1"/>
      <c r="G12" s="1"/>
      <c r="H12" s="1"/>
      <c r="I12" s="1"/>
      <c r="J12" s="1"/>
      <c r="K12" s="25"/>
      <c r="L12" s="13"/>
    </row>
    <row r="13" spans="1:12" ht="15.95" customHeight="1">
      <c r="A13" s="147">
        <f>IF(Spildur!B19&gt;0,Spildur!B19," ")</f>
        <v>8</v>
      </c>
      <c r="B13" s="158">
        <f>IF(Spildur!C19&gt;0,Spildur!C19," ")</f>
        <v>0.8</v>
      </c>
      <c r="C13" s="1"/>
      <c r="D13" s="1"/>
      <c r="E13" s="1"/>
      <c r="F13" s="1"/>
      <c r="G13" s="1"/>
      <c r="H13" s="1"/>
      <c r="I13" s="1"/>
      <c r="J13" s="1"/>
      <c r="K13" s="25"/>
      <c r="L13" s="13"/>
    </row>
    <row r="14" spans="1:12" ht="15.95" customHeight="1">
      <c r="A14" s="147">
        <f>IF(Spildur!B20&gt;0,Spildur!B20," ")</f>
        <v>9</v>
      </c>
      <c r="B14" s="158">
        <f>IF(Spildur!C20&gt;0,Spildur!C20," ")</f>
        <v>0.8</v>
      </c>
      <c r="C14" s="1"/>
      <c r="D14" s="1"/>
      <c r="E14" s="1"/>
      <c r="F14" s="1"/>
      <c r="G14" s="1"/>
      <c r="H14" s="1"/>
      <c r="I14" s="1"/>
      <c r="J14" s="1"/>
      <c r="K14" s="25"/>
      <c r="L14" s="13"/>
    </row>
    <row r="15" spans="1:12" ht="15.95" customHeight="1">
      <c r="A15" s="147">
        <f>IF(Spildur!B21&gt;0,Spildur!B21," ")</f>
        <v>10</v>
      </c>
      <c r="B15" s="158">
        <f>IF(Spildur!C21&gt;0,Spildur!C21," ")</f>
        <v>0.6</v>
      </c>
      <c r="C15" s="1"/>
      <c r="D15" s="1"/>
      <c r="E15" s="1"/>
      <c r="F15" s="1"/>
      <c r="G15" s="1"/>
      <c r="H15" s="1"/>
      <c r="I15" s="1"/>
      <c r="J15" s="1"/>
      <c r="K15" s="25"/>
      <c r="L15" s="13"/>
    </row>
    <row r="16" spans="1:12" ht="15.95" customHeight="1">
      <c r="A16" s="147">
        <f>IF(Spildur!B22&gt;0,Spildur!B22," ")</f>
        <v>11</v>
      </c>
      <c r="B16" s="158">
        <f>IF(Spildur!C22&gt;0,Spildur!C22," ")</f>
        <v>4.3</v>
      </c>
      <c r="C16" s="1"/>
      <c r="D16" s="1"/>
      <c r="E16" s="1"/>
      <c r="F16" s="1"/>
      <c r="G16" s="1"/>
      <c r="H16" s="1"/>
      <c r="I16" s="1"/>
      <c r="J16" s="1"/>
      <c r="K16" s="25"/>
      <c r="L16" s="13"/>
    </row>
    <row r="17" spans="1:12" ht="15.95" customHeight="1">
      <c r="A17" s="147">
        <f>IF(Spildur!B23&gt;0,Spildur!B23," ")</f>
        <v>12</v>
      </c>
      <c r="B17" s="158">
        <f>IF(Spildur!C23&gt;0,Spildur!C23," ")</f>
        <v>0.6</v>
      </c>
      <c r="C17" s="1"/>
      <c r="D17" s="1"/>
      <c r="E17" s="1"/>
      <c r="F17" s="1"/>
      <c r="G17" s="1"/>
      <c r="H17" s="1"/>
      <c r="I17" s="1"/>
      <c r="J17" s="1"/>
      <c r="K17" s="25"/>
      <c r="L17" s="13"/>
    </row>
    <row r="18" spans="1:12" ht="15.95" customHeight="1">
      <c r="A18" s="147">
        <f>IF(Spildur!B24&gt;0,Spildur!B24," ")</f>
        <v>13</v>
      </c>
      <c r="B18" s="158">
        <f>IF(Spildur!C24&gt;0,Spildur!C24," ")</f>
        <v>0.7</v>
      </c>
      <c r="C18" s="1"/>
      <c r="D18" s="1"/>
      <c r="E18" s="1"/>
      <c r="F18" s="1"/>
      <c r="G18" s="1"/>
      <c r="H18" s="1"/>
      <c r="I18" s="1"/>
      <c r="J18" s="1"/>
      <c r="K18" s="25"/>
      <c r="L18" s="13"/>
    </row>
    <row r="19" spans="1:12" ht="15.95" customHeight="1">
      <c r="A19" s="147">
        <f>IF(Spildur!B25&gt;0,Spildur!B25," ")</f>
        <v>14</v>
      </c>
      <c r="B19" s="158">
        <f>IF(Spildur!C25&gt;0,Spildur!C25," ")</f>
        <v>0.7</v>
      </c>
      <c r="C19" s="1"/>
      <c r="D19" s="1"/>
      <c r="E19" s="1"/>
      <c r="F19" s="1"/>
      <c r="G19" s="1"/>
      <c r="H19" s="1"/>
      <c r="I19" s="1"/>
      <c r="J19" s="1"/>
      <c r="K19" s="25"/>
      <c r="L19" s="13"/>
    </row>
    <row r="20" spans="1:12" ht="15.95" customHeight="1">
      <c r="A20" s="147" t="str">
        <f>IF(Spildur!B26&gt;0,Spildur!B26," ")</f>
        <v>15 - a</v>
      </c>
      <c r="B20" s="158">
        <f>IF(Spildur!C26&gt;0,Spildur!C26," ")</f>
        <v>4.2</v>
      </c>
      <c r="C20" s="1"/>
      <c r="D20" s="1"/>
      <c r="E20" s="1"/>
      <c r="F20" s="1"/>
      <c r="G20" s="1"/>
      <c r="H20" s="1"/>
      <c r="I20" s="1"/>
      <c r="J20" s="1"/>
      <c r="K20" s="25"/>
      <c r="L20" s="13"/>
    </row>
    <row r="21" spans="1:12" ht="15.95" customHeight="1">
      <c r="A21" s="147" t="str">
        <f>IF(Spildur!B27&gt;0,Spildur!B27," ")</f>
        <v>15 - b</v>
      </c>
      <c r="B21" s="158">
        <f>IF(Spildur!C27&gt;0,Spildur!C27," ")</f>
        <v>0.9</v>
      </c>
      <c r="C21" s="1"/>
      <c r="D21" s="1"/>
      <c r="E21" s="1"/>
      <c r="F21" s="1"/>
      <c r="G21" s="1"/>
      <c r="H21" s="1"/>
      <c r="I21" s="1"/>
      <c r="J21" s="1"/>
      <c r="K21" s="25"/>
      <c r="L21" s="13"/>
    </row>
    <row r="22" spans="1:12" ht="15.95" customHeight="1">
      <c r="A22" s="147">
        <f>IF(Spildur!B28&gt;0,Spildur!B28," ")</f>
        <v>16</v>
      </c>
      <c r="B22" s="158">
        <f>IF(Spildur!C28&gt;0,Spildur!C28," ")</f>
        <v>1.4</v>
      </c>
      <c r="C22" s="1"/>
      <c r="D22" s="1"/>
      <c r="E22" s="1"/>
      <c r="F22" s="1"/>
      <c r="G22" s="1"/>
      <c r="H22" s="1"/>
      <c r="I22" s="1"/>
      <c r="J22" s="1"/>
      <c r="K22" s="25"/>
      <c r="L22" s="13"/>
    </row>
    <row r="23" spans="1:12" ht="15.95" customHeight="1">
      <c r="A23" s="147">
        <f>IF(Spildur!B29&gt;0,Spildur!B29," ")</f>
        <v>17</v>
      </c>
      <c r="B23" s="158">
        <f>IF(Spildur!C29&gt;0,Spildur!C29," ")</f>
        <v>1.8</v>
      </c>
      <c r="C23" s="1"/>
      <c r="D23" s="1"/>
      <c r="E23" s="1"/>
      <c r="F23" s="1"/>
      <c r="G23" s="1"/>
      <c r="H23" s="1"/>
      <c r="I23" s="1"/>
      <c r="J23" s="1"/>
      <c r="K23" s="25"/>
      <c r="L23" s="13"/>
    </row>
    <row r="24" spans="1:12" ht="15.95" customHeight="1">
      <c r="A24" s="147">
        <f>IF(Spildur!B30&gt;0,Spildur!B30," ")</f>
        <v>18</v>
      </c>
      <c r="B24" s="158">
        <f>IF(Spildur!C30&gt;0,Spildur!C30," ")</f>
        <v>3.4</v>
      </c>
      <c r="C24" s="1"/>
      <c r="D24" s="1"/>
      <c r="E24" s="1"/>
      <c r="F24" s="1"/>
      <c r="G24" s="1"/>
      <c r="H24" s="1"/>
      <c r="I24" s="1"/>
      <c r="J24" s="1"/>
      <c r="K24" s="25"/>
      <c r="L24" s="13"/>
    </row>
    <row r="25" spans="1:12" ht="15.95" customHeight="1">
      <c r="A25" s="147">
        <f>IF(Spildur!B31&gt;0,Spildur!B31," ")</f>
        <v>19</v>
      </c>
      <c r="B25" s="158">
        <f>IF(Spildur!C31&gt;0,Spildur!C31," ")</f>
        <v>9.9</v>
      </c>
      <c r="C25" s="1"/>
      <c r="D25" s="1"/>
      <c r="E25" s="1"/>
      <c r="F25" s="1"/>
      <c r="G25" s="1"/>
      <c r="H25" s="1"/>
      <c r="I25" s="1"/>
      <c r="J25" s="1"/>
      <c r="K25" s="25"/>
      <c r="L25" s="13"/>
    </row>
    <row r="26" spans="1:12" ht="15.95" customHeight="1">
      <c r="A26" s="147">
        <f>IF(Spildur!B32&gt;0,Spildur!B32," ")</f>
        <v>20</v>
      </c>
      <c r="B26" s="158">
        <f>IF(Spildur!C32&gt;0,Spildur!C32," ")</f>
        <v>1.4</v>
      </c>
      <c r="C26" s="1"/>
      <c r="D26" s="1"/>
      <c r="E26" s="1"/>
      <c r="F26" s="1"/>
      <c r="G26" s="1"/>
      <c r="H26" s="1"/>
      <c r="I26" s="1"/>
      <c r="J26" s="1"/>
      <c r="K26" s="25"/>
      <c r="L26" s="13"/>
    </row>
    <row r="27" spans="1:12" ht="15.95" customHeight="1">
      <c r="A27" s="147" t="str">
        <f>IF(Spildur!B33&gt;0,Spildur!B33," ")</f>
        <v>21 - a</v>
      </c>
      <c r="B27" s="158">
        <f>IF(Spildur!C33&gt;0,Spildur!C33," ")</f>
        <v>3.2</v>
      </c>
      <c r="C27" s="1"/>
      <c r="D27" s="1"/>
      <c r="E27" s="1"/>
      <c r="F27" s="1"/>
      <c r="G27" s="1"/>
      <c r="H27" s="1"/>
      <c r="I27" s="1"/>
      <c r="J27" s="1"/>
      <c r="K27" s="25"/>
      <c r="L27" s="13"/>
    </row>
    <row r="28" spans="1:12" ht="15.95" customHeight="1">
      <c r="A28" s="147" t="str">
        <f>IF(Spildur!B34&gt;0,Spildur!B34," ")</f>
        <v>21 - b</v>
      </c>
      <c r="B28" s="158">
        <f>IF(Spildur!C34&gt;0,Spildur!C34," ")</f>
        <v>1.9</v>
      </c>
      <c r="C28" s="1"/>
      <c r="D28" s="1"/>
      <c r="E28" s="1"/>
      <c r="F28" s="1"/>
      <c r="G28" s="1"/>
      <c r="H28" s="1"/>
      <c r="I28" s="1"/>
      <c r="J28" s="1"/>
      <c r="K28" s="25"/>
      <c r="L28" s="13"/>
    </row>
    <row r="29" spans="1:12" ht="15.95" customHeight="1">
      <c r="A29" s="147" t="str">
        <f>IF(Spildur!B35&gt;0,Spildur!B35," ")</f>
        <v>21 - C</v>
      </c>
      <c r="B29" s="158">
        <f>IF(Spildur!C35&gt;0,Spildur!C35," ")</f>
        <v>2.6</v>
      </c>
      <c r="C29" s="1"/>
      <c r="D29" s="1"/>
      <c r="E29" s="1"/>
      <c r="F29" s="1"/>
      <c r="G29" s="1"/>
      <c r="H29" s="1"/>
      <c r="I29" s="1"/>
      <c r="J29" s="1"/>
      <c r="K29" s="25"/>
      <c r="L29" s="13"/>
    </row>
    <row r="30" spans="1:12" ht="15.95" customHeight="1">
      <c r="A30" s="147">
        <f>IF(Spildur!B36&gt;0,Spildur!B36," ")</f>
        <v>31</v>
      </c>
      <c r="B30" s="158">
        <f>IF(Spildur!C36&gt;0,Spildur!C36," ")</f>
        <v>1.5</v>
      </c>
      <c r="C30" s="1"/>
      <c r="D30" s="1"/>
      <c r="E30" s="1"/>
      <c r="F30" s="1"/>
      <c r="G30" s="1"/>
      <c r="H30" s="1"/>
      <c r="I30" s="1"/>
      <c r="J30" s="1"/>
      <c r="K30" s="25"/>
      <c r="L30" s="13"/>
    </row>
    <row r="31" spans="1:12" ht="15.95" customHeight="1">
      <c r="A31" s="147">
        <f>IF(Spildur!B37&gt;0,Spildur!B37," ")</f>
        <v>32</v>
      </c>
      <c r="B31" s="158">
        <f>IF(Spildur!C37&gt;0,Spildur!C37," ")</f>
        <v>1.2</v>
      </c>
      <c r="C31" s="128"/>
      <c r="D31" s="128"/>
      <c r="E31" s="128"/>
      <c r="F31" s="128"/>
      <c r="G31" s="128"/>
      <c r="H31" s="128"/>
      <c r="I31" s="128"/>
      <c r="J31" s="128"/>
      <c r="K31" s="129"/>
      <c r="L31" s="130"/>
    </row>
    <row r="32" spans="1:12" ht="15.95" customHeight="1" thickBot="1">
      <c r="A32" s="148">
        <f>IF(Spildur!B38&gt;0,Spildur!B38," ")</f>
        <v>33</v>
      </c>
      <c r="B32" s="159">
        <f>IF(Spildur!C38&gt;0,Spildur!C38," ")</f>
        <v>1.2</v>
      </c>
      <c r="C32" s="2"/>
      <c r="D32" s="2"/>
      <c r="E32" s="2"/>
      <c r="F32" s="2"/>
      <c r="G32" s="2"/>
      <c r="H32" s="2"/>
      <c r="I32" s="2"/>
      <c r="J32" s="2"/>
      <c r="K32" s="26"/>
      <c r="L32" s="14"/>
    </row>
    <row r="33" spans="1:12" ht="30" customHeight="1">
      <c r="A33" s="36" t="str">
        <f>"Uppskera "&amp;Spildur!B$5</f>
        <v>Uppskera 2026</v>
      </c>
      <c r="L33" s="37" t="s">
        <v>40</v>
      </c>
    </row>
    <row r="34" spans="1:12" ht="20.25" customHeight="1">
      <c r="A34" s="8" t="str">
        <f>A2</f>
        <v>Ólafur</v>
      </c>
      <c r="B34" s="35"/>
      <c r="C34" s="35"/>
      <c r="D34" s="35"/>
      <c r="E34" s="287" t="s">
        <v>41</v>
      </c>
      <c r="F34" s="287"/>
      <c r="G34" s="286" t="str">
        <f>G2</f>
        <v>Hagi</v>
      </c>
      <c r="H34" s="286"/>
      <c r="I34" s="286"/>
      <c r="J34" s="286"/>
      <c r="K34" s="117" t="s">
        <v>5</v>
      </c>
      <c r="L34" s="8">
        <f>L2</f>
        <v>9999991</v>
      </c>
    </row>
    <row r="35" spans="1:12" ht="12" customHeight="1" thickBot="1">
      <c r="A35" s="122"/>
      <c r="B35" s="123"/>
      <c r="C35" s="123"/>
      <c r="D35" s="123"/>
      <c r="E35" s="31"/>
      <c r="F35" s="31"/>
      <c r="G35" s="123"/>
      <c r="H35" s="123"/>
      <c r="I35" s="123"/>
      <c r="J35" s="123"/>
      <c r="K35" s="121"/>
      <c r="L35" s="123"/>
    </row>
    <row r="36" spans="1:12" ht="34.5" customHeight="1" thickBot="1">
      <c r="A36" s="95" t="s">
        <v>42</v>
      </c>
      <c r="B36" s="96" t="s">
        <v>16</v>
      </c>
      <c r="C36" s="96" t="s">
        <v>43</v>
      </c>
      <c r="D36" s="97" t="s">
        <v>44</v>
      </c>
      <c r="E36" s="96" t="s">
        <v>45</v>
      </c>
      <c r="F36" s="96" t="s">
        <v>46</v>
      </c>
      <c r="G36" s="98" t="s">
        <v>47</v>
      </c>
      <c r="H36" s="96" t="s">
        <v>48</v>
      </c>
      <c r="I36" s="96" t="s">
        <v>49</v>
      </c>
      <c r="J36" s="96" t="s">
        <v>50</v>
      </c>
      <c r="K36" s="96" t="s">
        <v>51</v>
      </c>
      <c r="L36" s="99" t="s">
        <v>52</v>
      </c>
    </row>
    <row r="37" spans="1:12" ht="15.95" customHeight="1">
      <c r="A37" s="146">
        <f>IF(Spildur!B39&gt;0,Spildur!B39," ")</f>
        <v>34</v>
      </c>
      <c r="B37" s="157">
        <f>IF(Spildur!C39&gt;0,Spildur!C39," ")</f>
        <v>2.2999999999999998</v>
      </c>
      <c r="C37" s="90"/>
      <c r="D37" s="90"/>
      <c r="E37" s="90"/>
      <c r="F37" s="90"/>
      <c r="G37" s="90"/>
      <c r="H37" s="90"/>
      <c r="I37" s="90"/>
      <c r="J37" s="93"/>
      <c r="K37" s="94"/>
      <c r="L37" s="87"/>
    </row>
    <row r="38" spans="1:12" ht="15.95" customHeight="1">
      <c r="A38" s="146">
        <f>IF(Spildur!B40&gt;0,Spildur!B40," ")</f>
        <v>35</v>
      </c>
      <c r="B38" s="157">
        <f>IF(Spildur!C40&gt;0,Spildur!C40," ")</f>
        <v>0.6</v>
      </c>
      <c r="C38" s="1"/>
      <c r="D38" s="1"/>
      <c r="E38" s="1"/>
      <c r="F38" s="1"/>
      <c r="G38" s="1"/>
      <c r="H38" s="1"/>
      <c r="I38" s="1"/>
      <c r="J38" s="16"/>
      <c r="K38" s="24"/>
      <c r="L38" s="13"/>
    </row>
    <row r="39" spans="1:12" ht="15.95" customHeight="1">
      <c r="A39" s="146" t="str">
        <f>IF(Spildur!B41&gt;0,Spildur!B41," ")</f>
        <v xml:space="preserve"> </v>
      </c>
      <c r="B39" s="157" t="str">
        <f>IF(Spildur!C41&gt;0,Spildur!C41," ")</f>
        <v xml:space="preserve"> </v>
      </c>
      <c r="C39" s="1"/>
      <c r="D39" s="1"/>
      <c r="E39" s="1"/>
      <c r="F39" s="1"/>
      <c r="G39" s="1"/>
      <c r="H39" s="1"/>
      <c r="I39" s="1"/>
      <c r="J39" s="16"/>
      <c r="K39" s="24"/>
      <c r="L39" s="30"/>
    </row>
    <row r="40" spans="1:12" ht="15.95" customHeight="1">
      <c r="A40" s="146" t="str">
        <f>IF(Spildur!B42&gt;0,Spildur!B42," ")</f>
        <v xml:space="preserve"> </v>
      </c>
      <c r="B40" s="157" t="str">
        <f>IF(Spildur!C42&gt;0,Spildur!C42," ")</f>
        <v xml:space="preserve"> </v>
      </c>
      <c r="C40" s="1"/>
      <c r="D40" s="1"/>
      <c r="E40" s="1"/>
      <c r="F40" s="1"/>
      <c r="G40" s="1"/>
      <c r="H40" s="1"/>
      <c r="I40" s="1"/>
      <c r="J40" s="16"/>
      <c r="K40" s="24"/>
      <c r="L40" s="13"/>
    </row>
    <row r="41" spans="1:12" ht="15.95" customHeight="1">
      <c r="A41" s="146" t="str">
        <f>IF(Spildur!B43&gt;0,Spildur!B43," ")</f>
        <v xml:space="preserve"> </v>
      </c>
      <c r="B41" s="157" t="str">
        <f>IF(Spildur!C43&gt;0,Spildur!C43," ")</f>
        <v xml:space="preserve"> </v>
      </c>
      <c r="C41" s="1"/>
      <c r="D41" s="1"/>
      <c r="E41" s="1"/>
      <c r="F41" s="1"/>
      <c r="G41" s="1"/>
      <c r="H41" s="1"/>
      <c r="I41" s="1"/>
      <c r="J41" s="16"/>
      <c r="K41" s="24"/>
      <c r="L41" s="13"/>
    </row>
    <row r="42" spans="1:12" ht="15.95" customHeight="1">
      <c r="A42" s="146" t="str">
        <f>IF(Spildur!B44&gt;0,Spildur!B44," ")</f>
        <v xml:space="preserve"> </v>
      </c>
      <c r="B42" s="157" t="str">
        <f>IF(Spildur!C44&gt;0,Spildur!C44," ")</f>
        <v xml:space="preserve"> </v>
      </c>
      <c r="C42" s="1"/>
      <c r="D42" s="1"/>
      <c r="E42" s="1"/>
      <c r="F42" s="1"/>
      <c r="G42" s="1"/>
      <c r="H42" s="1"/>
      <c r="I42" s="1"/>
      <c r="J42" s="16"/>
      <c r="K42" s="24"/>
      <c r="L42" s="13"/>
    </row>
    <row r="43" spans="1:12" ht="15.95" customHeight="1">
      <c r="A43" s="146" t="str">
        <f>IF(Spildur!B45&gt;0,Spildur!B45," ")</f>
        <v xml:space="preserve"> </v>
      </c>
      <c r="B43" s="157" t="str">
        <f>IF(Spildur!C45&gt;0,Spildur!C45," ")</f>
        <v xml:space="preserve"> </v>
      </c>
      <c r="C43" s="1"/>
      <c r="D43" s="1"/>
      <c r="E43" s="1"/>
      <c r="F43" s="1"/>
      <c r="G43" s="1"/>
      <c r="H43" s="1"/>
      <c r="I43" s="1"/>
      <c r="J43" s="1"/>
      <c r="K43" s="25"/>
      <c r="L43" s="13"/>
    </row>
    <row r="44" spans="1:12" ht="15.95" customHeight="1">
      <c r="A44" s="146" t="str">
        <f>IF(Spildur!B46&gt;0,Spildur!B46," ")</f>
        <v xml:space="preserve"> </v>
      </c>
      <c r="B44" s="157" t="str">
        <f>IF(Spildur!C46&gt;0,Spildur!C46," ")</f>
        <v xml:space="preserve"> </v>
      </c>
      <c r="C44" s="1"/>
      <c r="D44" s="1"/>
      <c r="E44" s="1"/>
      <c r="F44" s="1"/>
      <c r="G44" s="1"/>
      <c r="H44" s="1"/>
      <c r="I44" s="1"/>
      <c r="J44" s="1"/>
      <c r="K44" s="25"/>
      <c r="L44" s="13"/>
    </row>
    <row r="45" spans="1:12" ht="15.95" customHeight="1">
      <c r="A45" s="146" t="str">
        <f>IF(Spildur!B47&gt;0,Spildur!B47," ")</f>
        <v xml:space="preserve"> </v>
      </c>
      <c r="B45" s="157" t="str">
        <f>IF(Spildur!C47&gt;0,Spildur!C47," ")</f>
        <v xml:space="preserve"> </v>
      </c>
      <c r="C45" s="1"/>
      <c r="D45" s="1"/>
      <c r="E45" s="1"/>
      <c r="F45" s="1"/>
      <c r="G45" s="1"/>
      <c r="H45" s="1"/>
      <c r="I45" s="1"/>
      <c r="J45" s="1"/>
      <c r="K45" s="25"/>
      <c r="L45" s="13"/>
    </row>
    <row r="46" spans="1:12" ht="15.95" customHeight="1">
      <c r="A46" s="146" t="str">
        <f>IF(Spildur!B48&gt;0,Spildur!B48," ")</f>
        <v xml:space="preserve"> </v>
      </c>
      <c r="B46" s="157" t="str">
        <f>IF(Spildur!C48&gt;0,Spildur!C48," ")</f>
        <v xml:space="preserve"> </v>
      </c>
      <c r="C46" s="1"/>
      <c r="D46" s="1"/>
      <c r="E46" s="1"/>
      <c r="F46" s="1"/>
      <c r="G46" s="1"/>
      <c r="H46" s="1"/>
      <c r="I46" s="1"/>
      <c r="J46" s="1"/>
      <c r="K46" s="25"/>
      <c r="L46" s="13"/>
    </row>
    <row r="47" spans="1:12" ht="15.95" customHeight="1">
      <c r="A47" s="146" t="str">
        <f>IF(Spildur!B49&gt;0,Spildur!B49," ")</f>
        <v xml:space="preserve"> </v>
      </c>
      <c r="B47" s="157" t="str">
        <f>IF(Spildur!C49&gt;0,Spildur!C49," ")</f>
        <v xml:space="preserve"> </v>
      </c>
      <c r="C47" s="1"/>
      <c r="D47" s="1"/>
      <c r="E47" s="1"/>
      <c r="F47" s="1"/>
      <c r="G47" s="1"/>
      <c r="H47" s="1"/>
      <c r="I47" s="1"/>
      <c r="J47" s="1"/>
      <c r="K47" s="25"/>
      <c r="L47" s="13"/>
    </row>
    <row r="48" spans="1:12" ht="15.95" customHeight="1">
      <c r="A48" s="146" t="str">
        <f>IF(Spildur!B50&gt;0,Spildur!B50," ")</f>
        <v xml:space="preserve"> </v>
      </c>
      <c r="B48" s="157" t="str">
        <f>IF(Spildur!C50&gt;0,Spildur!C50," ")</f>
        <v xml:space="preserve"> </v>
      </c>
      <c r="C48" s="1"/>
      <c r="D48" s="1"/>
      <c r="E48" s="1"/>
      <c r="F48" s="1"/>
      <c r="G48" s="1"/>
      <c r="H48" s="1"/>
      <c r="I48" s="1"/>
      <c r="J48" s="1"/>
      <c r="K48" s="25"/>
      <c r="L48" s="13"/>
    </row>
    <row r="49" spans="1:12" ht="15.95" customHeight="1">
      <c r="A49" s="146" t="str">
        <f>IF(Spildur!B51&gt;0,Spildur!B51," ")</f>
        <v xml:space="preserve"> </v>
      </c>
      <c r="B49" s="157" t="str">
        <f>IF(Spildur!C51&gt;0,Spildur!C51," ")</f>
        <v xml:space="preserve"> </v>
      </c>
      <c r="C49" s="1"/>
      <c r="D49" s="1"/>
      <c r="E49" s="1"/>
      <c r="F49" s="1"/>
      <c r="G49" s="1"/>
      <c r="H49" s="1"/>
      <c r="I49" s="1"/>
      <c r="J49" s="1"/>
      <c r="K49" s="25"/>
      <c r="L49" s="13"/>
    </row>
    <row r="50" spans="1:12" ht="15.95" customHeight="1">
      <c r="A50" s="146" t="str">
        <f>IF(Spildur!B52&gt;0,Spildur!B52," ")</f>
        <v xml:space="preserve"> </v>
      </c>
      <c r="B50" s="157" t="str">
        <f>IF(Spildur!C52&gt;0,Spildur!C52," ")</f>
        <v xml:space="preserve"> </v>
      </c>
      <c r="C50" s="1"/>
      <c r="D50" s="1"/>
      <c r="E50" s="1"/>
      <c r="F50" s="1"/>
      <c r="G50" s="1"/>
      <c r="H50" s="1"/>
      <c r="I50" s="1"/>
      <c r="J50" s="1"/>
      <c r="K50" s="25"/>
      <c r="L50" s="13"/>
    </row>
    <row r="51" spans="1:12" ht="15.95" customHeight="1">
      <c r="A51" s="146" t="str">
        <f>IF(Spildur!B53&gt;0,Spildur!B53," ")</f>
        <v xml:space="preserve"> </v>
      </c>
      <c r="B51" s="157" t="str">
        <f>IF(Spildur!C53&gt;0,Spildur!C53," ")</f>
        <v xml:space="preserve"> </v>
      </c>
      <c r="C51" s="1"/>
      <c r="D51" s="1"/>
      <c r="E51" s="1"/>
      <c r="F51" s="1"/>
      <c r="G51" s="1"/>
      <c r="H51" s="1"/>
      <c r="I51" s="1"/>
      <c r="J51" s="1"/>
      <c r="K51" s="25"/>
      <c r="L51" s="13"/>
    </row>
    <row r="52" spans="1:12" ht="15.95" customHeight="1">
      <c r="A52" s="146" t="str">
        <f>IF(Spildur!B54&gt;0,Spildur!B54," ")</f>
        <v xml:space="preserve"> </v>
      </c>
      <c r="B52" s="157" t="str">
        <f>IF(Spildur!C54&gt;0,Spildur!C54," ")</f>
        <v xml:space="preserve"> </v>
      </c>
      <c r="C52" s="1"/>
      <c r="D52" s="1"/>
      <c r="E52" s="1"/>
      <c r="F52" s="1"/>
      <c r="G52" s="1"/>
      <c r="H52" s="1"/>
      <c r="I52" s="1"/>
      <c r="J52" s="1"/>
      <c r="K52" s="25"/>
      <c r="L52" s="13"/>
    </row>
    <row r="53" spans="1:12" ht="15.95" customHeight="1">
      <c r="A53" s="146" t="str">
        <f>IF(Spildur!B55&gt;0,Spildur!B55," ")</f>
        <v xml:space="preserve"> </v>
      </c>
      <c r="B53" s="157" t="str">
        <f>IF(Spildur!C55&gt;0,Spildur!C55," ")</f>
        <v xml:space="preserve"> </v>
      </c>
      <c r="C53" s="1"/>
      <c r="D53" s="1"/>
      <c r="E53" s="1"/>
      <c r="F53" s="1"/>
      <c r="G53" s="1"/>
      <c r="H53" s="1"/>
      <c r="I53" s="1"/>
      <c r="J53" s="1"/>
      <c r="K53" s="25"/>
      <c r="L53" s="13"/>
    </row>
    <row r="54" spans="1:12" ht="15.95" customHeight="1">
      <c r="A54" s="146" t="str">
        <f>IF(Spildur!B56&gt;0,Spildur!B56," ")</f>
        <v xml:space="preserve"> </v>
      </c>
      <c r="B54" s="157" t="str">
        <f>IF(Spildur!C56&gt;0,Spildur!C56," ")</f>
        <v xml:space="preserve"> </v>
      </c>
      <c r="C54" s="1"/>
      <c r="D54" s="1"/>
      <c r="E54" s="1"/>
      <c r="F54" s="1"/>
      <c r="G54" s="1"/>
      <c r="H54" s="1"/>
      <c r="I54" s="1"/>
      <c r="J54" s="1"/>
      <c r="K54" s="25"/>
      <c r="L54" s="13"/>
    </row>
    <row r="55" spans="1:12" ht="15.95" customHeight="1">
      <c r="A55" s="146" t="str">
        <f>IF(Spildur!B57&gt;0,Spildur!B57," ")</f>
        <v xml:space="preserve"> </v>
      </c>
      <c r="B55" s="157" t="str">
        <f>IF(Spildur!C57&gt;0,Spildur!C57," ")</f>
        <v xml:space="preserve"> </v>
      </c>
      <c r="C55" s="1"/>
      <c r="D55" s="1"/>
      <c r="E55" s="1"/>
      <c r="F55" s="1"/>
      <c r="G55" s="1"/>
      <c r="H55" s="1"/>
      <c r="I55" s="1"/>
      <c r="J55" s="1"/>
      <c r="K55" s="25"/>
      <c r="L55" s="13"/>
    </row>
    <row r="56" spans="1:12" ht="15.95" customHeight="1">
      <c r="A56" s="146" t="str">
        <f>IF(Spildur!B58&gt;0,Spildur!B58," ")</f>
        <v xml:space="preserve"> </v>
      </c>
      <c r="B56" s="157" t="str">
        <f>IF(Spildur!C58&gt;0,Spildur!C58," ")</f>
        <v xml:space="preserve"> </v>
      </c>
      <c r="C56" s="1"/>
      <c r="D56" s="1"/>
      <c r="E56" s="1"/>
      <c r="F56" s="1"/>
      <c r="G56" s="1"/>
      <c r="H56" s="1"/>
      <c r="I56" s="1"/>
      <c r="J56" s="1"/>
      <c r="K56" s="25"/>
      <c r="L56" s="13"/>
    </row>
    <row r="57" spans="1:12" ht="15.95" customHeight="1">
      <c r="A57" s="146" t="str">
        <f>IF(Spildur!B59&gt;0,Spildur!B59," ")</f>
        <v xml:space="preserve"> </v>
      </c>
      <c r="B57" s="157" t="str">
        <f>IF(Spildur!C59&gt;0,Spildur!C59," ")</f>
        <v xml:space="preserve"> </v>
      </c>
      <c r="C57" s="1"/>
      <c r="D57" s="1"/>
      <c r="E57" s="1"/>
      <c r="F57" s="1"/>
      <c r="G57" s="1"/>
      <c r="H57" s="1"/>
      <c r="I57" s="1"/>
      <c r="J57" s="1"/>
      <c r="K57" s="25"/>
      <c r="L57" s="13"/>
    </row>
    <row r="58" spans="1:12" ht="15.95" customHeight="1">
      <c r="A58" s="146" t="str">
        <f>IF(Spildur!B60&gt;0,Spildur!B60," ")</f>
        <v xml:space="preserve"> </v>
      </c>
      <c r="B58" s="157" t="str">
        <f>IF(Spildur!C60&gt;0,Spildur!C60," ")</f>
        <v xml:space="preserve"> </v>
      </c>
      <c r="C58" s="1"/>
      <c r="D58" s="1"/>
      <c r="E58" s="1"/>
      <c r="F58" s="1"/>
      <c r="G58" s="1"/>
      <c r="H58" s="1"/>
      <c r="I58" s="1"/>
      <c r="J58" s="1"/>
      <c r="K58" s="25"/>
      <c r="L58" s="13"/>
    </row>
    <row r="59" spans="1:12" ht="15.95" customHeight="1">
      <c r="A59" s="146" t="str">
        <f>IF(Spildur!B61&gt;0,Spildur!B61," ")</f>
        <v xml:space="preserve"> </v>
      </c>
      <c r="B59" s="157" t="str">
        <f>IF(Spildur!C61&gt;0,Spildur!C61," ")</f>
        <v xml:space="preserve"> </v>
      </c>
      <c r="C59" s="1"/>
      <c r="D59" s="1"/>
      <c r="E59" s="1"/>
      <c r="F59" s="1"/>
      <c r="G59" s="1"/>
      <c r="H59" s="1"/>
      <c r="I59" s="1"/>
      <c r="J59" s="1"/>
      <c r="K59" s="25"/>
      <c r="L59" s="13"/>
    </row>
    <row r="60" spans="1:12" ht="15.95" customHeight="1">
      <c r="A60" s="146" t="str">
        <f>IF(Spildur!B62&gt;0,Spildur!B62," ")</f>
        <v xml:space="preserve"> </v>
      </c>
      <c r="B60" s="157" t="str">
        <f>IF(Spildur!C62&gt;0,Spildur!C62," ")</f>
        <v xml:space="preserve"> </v>
      </c>
      <c r="C60" s="1"/>
      <c r="D60" s="1"/>
      <c r="E60" s="1"/>
      <c r="F60" s="1"/>
      <c r="G60" s="1"/>
      <c r="H60" s="1"/>
      <c r="I60" s="1"/>
      <c r="J60" s="1"/>
      <c r="K60" s="25"/>
      <c r="L60" s="13"/>
    </row>
    <row r="61" spans="1:12" ht="15.95" customHeight="1">
      <c r="A61" s="146" t="str">
        <f>IF(Spildur!B63&gt;0,Spildur!B63," ")</f>
        <v xml:space="preserve"> </v>
      </c>
      <c r="B61" s="157" t="str">
        <f>IF(Spildur!C63&gt;0,Spildur!C63," ")</f>
        <v xml:space="preserve"> </v>
      </c>
      <c r="C61" s="1"/>
      <c r="D61" s="1"/>
      <c r="E61" s="1"/>
      <c r="F61" s="1"/>
      <c r="G61" s="1"/>
      <c r="H61" s="1"/>
      <c r="I61" s="1"/>
      <c r="J61" s="1"/>
      <c r="K61" s="25"/>
      <c r="L61" s="13"/>
    </row>
    <row r="62" spans="1:12" ht="15.95" customHeight="1">
      <c r="A62" s="146" t="str">
        <f>IF(Spildur!B64&gt;0,Spildur!B64," ")</f>
        <v xml:space="preserve"> </v>
      </c>
      <c r="B62" s="157" t="str">
        <f>IF(Spildur!C64&gt;0,Spildur!C64," ")</f>
        <v xml:space="preserve"> </v>
      </c>
      <c r="C62" s="1"/>
      <c r="D62" s="1"/>
      <c r="E62" s="1"/>
      <c r="F62" s="1"/>
      <c r="G62" s="1"/>
      <c r="H62" s="1"/>
      <c r="I62" s="1"/>
      <c r="J62" s="1"/>
      <c r="K62" s="25"/>
      <c r="L62" s="13"/>
    </row>
    <row r="63" spans="1:12" ht="15.95" customHeight="1">
      <c r="A63" s="146" t="str">
        <f>IF(Spildur!B65&gt;0,Spildur!B65," ")</f>
        <v xml:space="preserve"> </v>
      </c>
      <c r="B63" s="157" t="str">
        <f>IF(Spildur!C65&gt;0,Spildur!C65," ")</f>
        <v xml:space="preserve"> </v>
      </c>
      <c r="C63" s="128"/>
      <c r="D63" s="128"/>
      <c r="E63" s="128"/>
      <c r="F63" s="128"/>
      <c r="G63" s="128"/>
      <c r="H63" s="128"/>
      <c r="I63" s="128"/>
      <c r="J63" s="128"/>
      <c r="K63" s="129"/>
      <c r="L63" s="130"/>
    </row>
    <row r="64" spans="1:12" ht="15.95" customHeight="1" thickBot="1">
      <c r="A64" s="149" t="str">
        <f>IF(Spildur!B66&gt;0,Spildur!B66," ")</f>
        <v xml:space="preserve"> </v>
      </c>
      <c r="B64" s="160" t="str">
        <f>IF(Spildur!C66&gt;0,Spildur!C66," ")</f>
        <v xml:space="preserve"> </v>
      </c>
      <c r="C64" s="131"/>
      <c r="D64" s="131"/>
      <c r="E64" s="131"/>
      <c r="F64" s="131"/>
      <c r="G64" s="131"/>
      <c r="H64" s="131"/>
      <c r="I64" s="131"/>
      <c r="J64" s="131"/>
      <c r="K64" s="132"/>
      <c r="L64" s="133"/>
    </row>
    <row r="65" spans="1:12" ht="30" customHeight="1">
      <c r="A65" s="36" t="str">
        <f>"Uppskera "&amp;Spildur!B$5</f>
        <v>Uppskera 2026</v>
      </c>
      <c r="L65" s="37" t="s">
        <v>53</v>
      </c>
    </row>
    <row r="66" spans="1:12" ht="20.25" customHeight="1">
      <c r="A66" s="286" t="str">
        <f>A2</f>
        <v>Ólafur</v>
      </c>
      <c r="B66" s="286"/>
      <c r="C66" s="286"/>
      <c r="D66" s="286"/>
      <c r="E66" s="287" t="s">
        <v>41</v>
      </c>
      <c r="F66" s="287"/>
      <c r="G66" s="286" t="str">
        <f>G2</f>
        <v>Hagi</v>
      </c>
      <c r="H66" s="286"/>
      <c r="I66" s="286"/>
      <c r="J66" s="286"/>
      <c r="K66" s="117" t="s">
        <v>5</v>
      </c>
      <c r="L66" s="8">
        <f>L2</f>
        <v>9999991</v>
      </c>
    </row>
    <row r="67" spans="1:12" ht="12" customHeight="1" thickBot="1">
      <c r="A67" s="122"/>
      <c r="B67" s="123"/>
      <c r="C67" s="123"/>
      <c r="D67" s="123"/>
      <c r="E67" s="31"/>
      <c r="F67" s="31"/>
      <c r="G67" s="123"/>
      <c r="H67" s="123"/>
      <c r="I67" s="123"/>
      <c r="J67" s="123"/>
      <c r="K67" s="121"/>
      <c r="L67" s="123"/>
    </row>
    <row r="68" spans="1:12" ht="32.25" customHeight="1" thickBot="1">
      <c r="A68" s="95" t="s">
        <v>42</v>
      </c>
      <c r="B68" s="96" t="s">
        <v>16</v>
      </c>
      <c r="C68" s="96" t="s">
        <v>43</v>
      </c>
      <c r="D68" s="97" t="s">
        <v>44</v>
      </c>
      <c r="E68" s="96" t="s">
        <v>45</v>
      </c>
      <c r="F68" s="96" t="s">
        <v>46</v>
      </c>
      <c r="G68" s="98" t="s">
        <v>47</v>
      </c>
      <c r="H68" s="96" t="s">
        <v>48</v>
      </c>
      <c r="I68" s="96" t="s">
        <v>49</v>
      </c>
      <c r="J68" s="96" t="s">
        <v>50</v>
      </c>
      <c r="K68" s="96" t="s">
        <v>51</v>
      </c>
      <c r="L68" s="99" t="s">
        <v>52</v>
      </c>
    </row>
    <row r="69" spans="1:12" ht="15.95" customHeight="1">
      <c r="A69" s="146">
        <f t="shared" ref="A69:B95" si="0">IF(A5&gt;0,A5," ")</f>
        <v>1</v>
      </c>
      <c r="B69" s="157">
        <f t="shared" si="0"/>
        <v>0.4</v>
      </c>
      <c r="C69" s="90"/>
      <c r="D69" s="90"/>
      <c r="E69" s="90"/>
      <c r="F69" s="90"/>
      <c r="G69" s="90"/>
      <c r="H69" s="90"/>
      <c r="I69" s="90"/>
      <c r="J69" s="93"/>
      <c r="K69" s="94"/>
      <c r="L69" s="87"/>
    </row>
    <row r="70" spans="1:12" ht="15.95" customHeight="1">
      <c r="A70" s="146">
        <f t="shared" si="0"/>
        <v>1</v>
      </c>
      <c r="B70" s="158">
        <f t="shared" si="0"/>
        <v>0.3</v>
      </c>
      <c r="C70" s="1"/>
      <c r="D70" s="1"/>
      <c r="E70" s="1"/>
      <c r="F70" s="1"/>
      <c r="G70" s="1"/>
      <c r="H70" s="1"/>
      <c r="I70" s="1"/>
      <c r="J70" s="16"/>
      <c r="K70" s="24"/>
      <c r="L70" s="13"/>
    </row>
    <row r="71" spans="1:12" ht="15.95" customHeight="1">
      <c r="A71" s="147">
        <f t="shared" si="0"/>
        <v>2</v>
      </c>
      <c r="B71" s="158">
        <f t="shared" si="0"/>
        <v>1.7</v>
      </c>
      <c r="C71" s="1"/>
      <c r="D71" s="1"/>
      <c r="E71" s="1"/>
      <c r="F71" s="1"/>
      <c r="G71" s="1"/>
      <c r="H71" s="1"/>
      <c r="I71" s="1"/>
      <c r="J71" s="16"/>
      <c r="K71" s="24"/>
      <c r="L71" s="30"/>
    </row>
    <row r="72" spans="1:12" ht="15.95" customHeight="1">
      <c r="A72" s="147">
        <f t="shared" si="0"/>
        <v>3</v>
      </c>
      <c r="B72" s="158">
        <f t="shared" si="0"/>
        <v>0.8</v>
      </c>
      <c r="C72" s="1"/>
      <c r="D72" s="1"/>
      <c r="E72" s="1"/>
      <c r="F72" s="1"/>
      <c r="G72" s="1"/>
      <c r="H72" s="1"/>
      <c r="I72" s="1"/>
      <c r="J72" s="16"/>
      <c r="K72" s="24"/>
      <c r="L72" s="13"/>
    </row>
    <row r="73" spans="1:12" ht="15.95" customHeight="1">
      <c r="A73" s="147">
        <f t="shared" si="0"/>
        <v>4</v>
      </c>
      <c r="B73" s="158">
        <f t="shared" si="0"/>
        <v>1.5</v>
      </c>
      <c r="C73" s="1"/>
      <c r="D73" s="1"/>
      <c r="E73" s="1"/>
      <c r="F73" s="1"/>
      <c r="G73" s="1"/>
      <c r="H73" s="1"/>
      <c r="I73" s="1"/>
      <c r="J73" s="16"/>
      <c r="K73" s="24"/>
      <c r="L73" s="13"/>
    </row>
    <row r="74" spans="1:12" ht="15.95" customHeight="1">
      <c r="A74" s="147">
        <f t="shared" si="0"/>
        <v>5</v>
      </c>
      <c r="B74" s="158">
        <f t="shared" si="0"/>
        <v>1.6</v>
      </c>
      <c r="C74" s="1"/>
      <c r="D74" s="1"/>
      <c r="E74" s="1"/>
      <c r="F74" s="1"/>
      <c r="G74" s="1"/>
      <c r="H74" s="1"/>
      <c r="I74" s="1"/>
      <c r="J74" s="16"/>
      <c r="K74" s="24"/>
      <c r="L74" s="13"/>
    </row>
    <row r="75" spans="1:12" ht="15.95" customHeight="1">
      <c r="A75" s="147">
        <f t="shared" si="0"/>
        <v>6</v>
      </c>
      <c r="B75" s="158">
        <f t="shared" si="0"/>
        <v>0.9</v>
      </c>
      <c r="C75" s="1"/>
      <c r="D75" s="1"/>
      <c r="E75" s="1"/>
      <c r="F75" s="1"/>
      <c r="G75" s="1"/>
      <c r="H75" s="1"/>
      <c r="I75" s="1"/>
      <c r="J75" s="1"/>
      <c r="K75" s="25"/>
      <c r="L75" s="13"/>
    </row>
    <row r="76" spans="1:12" ht="15.95" customHeight="1">
      <c r="A76" s="147">
        <f t="shared" si="0"/>
        <v>7</v>
      </c>
      <c r="B76" s="158">
        <f t="shared" si="0"/>
        <v>0.8</v>
      </c>
      <c r="C76" s="1"/>
      <c r="D76" s="1"/>
      <c r="E76" s="1"/>
      <c r="F76" s="1"/>
      <c r="G76" s="1"/>
      <c r="H76" s="1"/>
      <c r="I76" s="1"/>
      <c r="J76" s="1"/>
      <c r="K76" s="25"/>
      <c r="L76" s="13"/>
    </row>
    <row r="77" spans="1:12" ht="15.95" customHeight="1">
      <c r="A77" s="147">
        <f t="shared" si="0"/>
        <v>8</v>
      </c>
      <c r="B77" s="158">
        <f t="shared" si="0"/>
        <v>0.8</v>
      </c>
      <c r="C77" s="1"/>
      <c r="D77" s="1"/>
      <c r="E77" s="1"/>
      <c r="F77" s="1"/>
      <c r="G77" s="1"/>
      <c r="H77" s="1"/>
      <c r="I77" s="1"/>
      <c r="J77" s="1"/>
      <c r="K77" s="25"/>
      <c r="L77" s="13"/>
    </row>
    <row r="78" spans="1:12" ht="15.95" customHeight="1">
      <c r="A78" s="147">
        <f t="shared" si="0"/>
        <v>9</v>
      </c>
      <c r="B78" s="158">
        <f t="shared" si="0"/>
        <v>0.8</v>
      </c>
      <c r="C78" s="1"/>
      <c r="D78" s="1"/>
      <c r="E78" s="1"/>
      <c r="F78" s="1"/>
      <c r="G78" s="1"/>
      <c r="H78" s="1"/>
      <c r="I78" s="1"/>
      <c r="J78" s="1"/>
      <c r="K78" s="25"/>
      <c r="L78" s="13"/>
    </row>
    <row r="79" spans="1:12" ht="15.95" customHeight="1">
      <c r="A79" s="147">
        <f t="shared" si="0"/>
        <v>10</v>
      </c>
      <c r="B79" s="158">
        <f t="shared" si="0"/>
        <v>0.6</v>
      </c>
      <c r="C79" s="1"/>
      <c r="D79" s="1"/>
      <c r="E79" s="1"/>
      <c r="F79" s="1"/>
      <c r="G79" s="1"/>
      <c r="H79" s="1"/>
      <c r="I79" s="1"/>
      <c r="J79" s="1"/>
      <c r="K79" s="25"/>
      <c r="L79" s="13"/>
    </row>
    <row r="80" spans="1:12" ht="15.95" customHeight="1">
      <c r="A80" s="147">
        <f t="shared" si="0"/>
        <v>11</v>
      </c>
      <c r="B80" s="158">
        <f t="shared" si="0"/>
        <v>4.3</v>
      </c>
      <c r="C80" s="1"/>
      <c r="D80" s="1"/>
      <c r="E80" s="1"/>
      <c r="F80" s="1"/>
      <c r="G80" s="1"/>
      <c r="H80" s="1"/>
      <c r="I80" s="1"/>
      <c r="J80" s="1"/>
      <c r="K80" s="25"/>
      <c r="L80" s="13"/>
    </row>
    <row r="81" spans="1:12" ht="15.95" customHeight="1">
      <c r="A81" s="147">
        <f t="shared" si="0"/>
        <v>12</v>
      </c>
      <c r="B81" s="158">
        <f t="shared" si="0"/>
        <v>0.6</v>
      </c>
      <c r="C81" s="1"/>
      <c r="D81" s="1"/>
      <c r="E81" s="1"/>
      <c r="F81" s="1"/>
      <c r="G81" s="1"/>
      <c r="H81" s="1"/>
      <c r="I81" s="1"/>
      <c r="J81" s="1"/>
      <c r="K81" s="25"/>
      <c r="L81" s="13"/>
    </row>
    <row r="82" spans="1:12" ht="15.95" customHeight="1">
      <c r="A82" s="147">
        <f t="shared" si="0"/>
        <v>13</v>
      </c>
      <c r="B82" s="158">
        <f t="shared" si="0"/>
        <v>0.7</v>
      </c>
      <c r="C82" s="1"/>
      <c r="D82" s="1"/>
      <c r="E82" s="1"/>
      <c r="F82" s="1"/>
      <c r="G82" s="1"/>
      <c r="H82" s="1"/>
      <c r="I82" s="1"/>
      <c r="J82" s="1"/>
      <c r="K82" s="25"/>
      <c r="L82" s="13"/>
    </row>
    <row r="83" spans="1:12" ht="15.95" customHeight="1">
      <c r="A83" s="147">
        <f t="shared" si="0"/>
        <v>14</v>
      </c>
      <c r="B83" s="158">
        <f t="shared" si="0"/>
        <v>0.7</v>
      </c>
      <c r="C83" s="1"/>
      <c r="D83" s="1"/>
      <c r="E83" s="1"/>
      <c r="F83" s="1"/>
      <c r="G83" s="1"/>
      <c r="H83" s="1"/>
      <c r="I83" s="1"/>
      <c r="J83" s="1"/>
      <c r="K83" s="25"/>
      <c r="L83" s="13"/>
    </row>
    <row r="84" spans="1:12" ht="15.95" customHeight="1">
      <c r="A84" s="147" t="str">
        <f t="shared" si="0"/>
        <v>15 - a</v>
      </c>
      <c r="B84" s="158">
        <f t="shared" si="0"/>
        <v>4.2</v>
      </c>
      <c r="C84" s="1"/>
      <c r="D84" s="1"/>
      <c r="E84" s="1"/>
      <c r="F84" s="1"/>
      <c r="G84" s="1"/>
      <c r="H84" s="1"/>
      <c r="I84" s="1"/>
      <c r="J84" s="1"/>
      <c r="K84" s="25"/>
      <c r="L84" s="13"/>
    </row>
    <row r="85" spans="1:12" ht="15.95" customHeight="1">
      <c r="A85" s="147" t="str">
        <f t="shared" si="0"/>
        <v>15 - b</v>
      </c>
      <c r="B85" s="158">
        <f t="shared" si="0"/>
        <v>0.9</v>
      </c>
      <c r="C85" s="1"/>
      <c r="D85" s="1"/>
      <c r="E85" s="1"/>
      <c r="F85" s="1"/>
      <c r="G85" s="1"/>
      <c r="H85" s="1"/>
      <c r="I85" s="1"/>
      <c r="J85" s="1"/>
      <c r="K85" s="25"/>
      <c r="L85" s="13"/>
    </row>
    <row r="86" spans="1:12" ht="15.95" customHeight="1">
      <c r="A86" s="147">
        <f t="shared" si="0"/>
        <v>16</v>
      </c>
      <c r="B86" s="158">
        <f t="shared" si="0"/>
        <v>1.4</v>
      </c>
      <c r="C86" s="1"/>
      <c r="D86" s="1"/>
      <c r="E86" s="1"/>
      <c r="F86" s="1"/>
      <c r="G86" s="1"/>
      <c r="H86" s="1"/>
      <c r="I86" s="1"/>
      <c r="J86" s="1"/>
      <c r="K86" s="25"/>
      <c r="L86" s="13"/>
    </row>
    <row r="87" spans="1:12" ht="15.95" customHeight="1">
      <c r="A87" s="147">
        <f t="shared" si="0"/>
        <v>17</v>
      </c>
      <c r="B87" s="158">
        <f t="shared" si="0"/>
        <v>1.8</v>
      </c>
      <c r="C87" s="1"/>
      <c r="D87" s="1"/>
      <c r="E87" s="1"/>
      <c r="F87" s="1"/>
      <c r="G87" s="1"/>
      <c r="H87" s="1"/>
      <c r="I87" s="1"/>
      <c r="J87" s="1"/>
      <c r="K87" s="25"/>
      <c r="L87" s="13"/>
    </row>
    <row r="88" spans="1:12" ht="15.95" customHeight="1">
      <c r="A88" s="147">
        <f t="shared" si="0"/>
        <v>18</v>
      </c>
      <c r="B88" s="158">
        <f t="shared" si="0"/>
        <v>3.4</v>
      </c>
      <c r="C88" s="1"/>
      <c r="D88" s="1"/>
      <c r="E88" s="1"/>
      <c r="F88" s="1"/>
      <c r="G88" s="1"/>
      <c r="H88" s="1"/>
      <c r="I88" s="1"/>
      <c r="J88" s="1"/>
      <c r="K88" s="25"/>
      <c r="L88" s="13"/>
    </row>
    <row r="89" spans="1:12" ht="15.95" customHeight="1">
      <c r="A89" s="147">
        <f t="shared" si="0"/>
        <v>19</v>
      </c>
      <c r="B89" s="158">
        <f t="shared" si="0"/>
        <v>9.9</v>
      </c>
      <c r="C89" s="1"/>
      <c r="D89" s="1"/>
      <c r="E89" s="1"/>
      <c r="F89" s="1"/>
      <c r="G89" s="1"/>
      <c r="H89" s="1"/>
      <c r="I89" s="1"/>
      <c r="J89" s="1"/>
      <c r="K89" s="25"/>
      <c r="L89" s="13"/>
    </row>
    <row r="90" spans="1:12" ht="15.95" customHeight="1">
      <c r="A90" s="147">
        <f t="shared" si="0"/>
        <v>20</v>
      </c>
      <c r="B90" s="158">
        <f t="shared" si="0"/>
        <v>1.4</v>
      </c>
      <c r="C90" s="1"/>
      <c r="D90" s="1"/>
      <c r="E90" s="1"/>
      <c r="F90" s="1"/>
      <c r="G90" s="1"/>
      <c r="H90" s="1"/>
      <c r="I90" s="1"/>
      <c r="J90" s="1"/>
      <c r="K90" s="25"/>
      <c r="L90" s="13"/>
    </row>
    <row r="91" spans="1:12" ht="15.95" customHeight="1">
      <c r="A91" s="147" t="str">
        <f t="shared" si="0"/>
        <v>21 - a</v>
      </c>
      <c r="B91" s="158">
        <f t="shared" si="0"/>
        <v>3.2</v>
      </c>
      <c r="C91" s="1"/>
      <c r="D91" s="1"/>
      <c r="E91" s="1"/>
      <c r="F91" s="1"/>
      <c r="G91" s="1"/>
      <c r="H91" s="1"/>
      <c r="I91" s="1"/>
      <c r="J91" s="1"/>
      <c r="K91" s="25"/>
      <c r="L91" s="13"/>
    </row>
    <row r="92" spans="1:12" ht="15.95" customHeight="1">
      <c r="A92" s="147" t="str">
        <f t="shared" si="0"/>
        <v>21 - b</v>
      </c>
      <c r="B92" s="158">
        <f t="shared" si="0"/>
        <v>1.9</v>
      </c>
      <c r="C92" s="1"/>
      <c r="D92" s="1"/>
      <c r="E92" s="1"/>
      <c r="F92" s="1"/>
      <c r="G92" s="1"/>
      <c r="H92" s="1"/>
      <c r="I92" s="1"/>
      <c r="J92" s="1"/>
      <c r="K92" s="25"/>
      <c r="L92" s="13"/>
    </row>
    <row r="93" spans="1:12" ht="15.95" customHeight="1">
      <c r="A93" s="147" t="str">
        <f t="shared" si="0"/>
        <v>21 - C</v>
      </c>
      <c r="B93" s="158">
        <f t="shared" si="0"/>
        <v>2.6</v>
      </c>
      <c r="C93" s="1"/>
      <c r="D93" s="1"/>
      <c r="E93" s="1"/>
      <c r="F93" s="1"/>
      <c r="G93" s="1"/>
      <c r="H93" s="1"/>
      <c r="I93" s="1"/>
      <c r="J93" s="1"/>
      <c r="K93" s="25"/>
      <c r="L93" s="13"/>
    </row>
    <row r="94" spans="1:12" ht="15.95" customHeight="1">
      <c r="A94" s="147">
        <f t="shared" si="0"/>
        <v>31</v>
      </c>
      <c r="B94" s="158">
        <f t="shared" si="0"/>
        <v>1.5</v>
      </c>
      <c r="C94" s="1"/>
      <c r="D94" s="1"/>
      <c r="E94" s="1"/>
      <c r="F94" s="1"/>
      <c r="G94" s="1"/>
      <c r="H94" s="1"/>
      <c r="I94" s="1"/>
      <c r="J94" s="1"/>
      <c r="K94" s="25"/>
      <c r="L94" s="13"/>
    </row>
    <row r="95" spans="1:12" ht="15.95" customHeight="1">
      <c r="A95" s="147">
        <f t="shared" si="0"/>
        <v>32</v>
      </c>
      <c r="B95" s="158">
        <f t="shared" si="0"/>
        <v>1.2</v>
      </c>
      <c r="C95" s="128"/>
      <c r="D95" s="128"/>
      <c r="E95" s="128"/>
      <c r="F95" s="128"/>
      <c r="G95" s="128"/>
      <c r="H95" s="128"/>
      <c r="I95" s="128"/>
      <c r="J95" s="128"/>
      <c r="K95" s="129"/>
      <c r="L95" s="130"/>
    </row>
    <row r="96" spans="1:12" ht="15.95" customHeight="1" thickBot="1">
      <c r="A96" s="150">
        <f t="shared" ref="A96:B96" si="1">IF(A32&gt;0,A32," ")</f>
        <v>33</v>
      </c>
      <c r="B96" s="161">
        <f t="shared" si="1"/>
        <v>1.2</v>
      </c>
      <c r="C96" s="2"/>
      <c r="D96" s="2"/>
      <c r="E96" s="2"/>
      <c r="F96" s="2"/>
      <c r="G96" s="2"/>
      <c r="H96" s="2"/>
      <c r="I96" s="2"/>
      <c r="J96" s="2"/>
      <c r="K96" s="26"/>
      <c r="L96" s="14"/>
    </row>
    <row r="97" spans="1:12" ht="30" customHeight="1">
      <c r="A97" s="36" t="str">
        <f>"Uppskera "&amp;Spildur!B$5</f>
        <v>Uppskera 2026</v>
      </c>
      <c r="L97" s="37" t="s">
        <v>53</v>
      </c>
    </row>
    <row r="98" spans="1:12" ht="20.25" customHeight="1">
      <c r="A98" s="8" t="str">
        <f>A2</f>
        <v>Ólafur</v>
      </c>
      <c r="B98" s="35"/>
      <c r="C98" s="35"/>
      <c r="D98" s="35"/>
      <c r="E98" s="287" t="s">
        <v>41</v>
      </c>
      <c r="F98" s="287"/>
      <c r="G98" s="286" t="str">
        <f>G2</f>
        <v>Hagi</v>
      </c>
      <c r="H98" s="286"/>
      <c r="I98" s="286"/>
      <c r="J98" s="286"/>
      <c r="K98" s="117" t="s">
        <v>5</v>
      </c>
      <c r="L98" s="8">
        <f>L2</f>
        <v>9999991</v>
      </c>
    </row>
    <row r="99" spans="1:12" ht="12" customHeight="1" thickBot="1">
      <c r="A99" s="122"/>
      <c r="B99" s="123"/>
      <c r="C99" s="123"/>
      <c r="D99" s="123"/>
      <c r="E99" s="31"/>
      <c r="F99" s="31"/>
      <c r="G99" s="123"/>
      <c r="H99" s="123"/>
      <c r="I99" s="123"/>
      <c r="J99" s="123"/>
      <c r="K99" s="121"/>
      <c r="L99" s="123"/>
    </row>
    <row r="100" spans="1:12" ht="33" customHeight="1" thickBot="1">
      <c r="A100" s="95" t="s">
        <v>42</v>
      </c>
      <c r="B100" s="96" t="s">
        <v>16</v>
      </c>
      <c r="C100" s="96" t="s">
        <v>43</v>
      </c>
      <c r="D100" s="97" t="s">
        <v>44</v>
      </c>
      <c r="E100" s="96" t="s">
        <v>45</v>
      </c>
      <c r="F100" s="96" t="s">
        <v>46</v>
      </c>
      <c r="G100" s="98" t="s">
        <v>47</v>
      </c>
      <c r="H100" s="96" t="s">
        <v>48</v>
      </c>
      <c r="I100" s="96" t="s">
        <v>49</v>
      </c>
      <c r="J100" s="96" t="s">
        <v>50</v>
      </c>
      <c r="K100" s="96" t="s">
        <v>51</v>
      </c>
      <c r="L100" s="99" t="s">
        <v>52</v>
      </c>
    </row>
    <row r="101" spans="1:12" ht="15.95" customHeight="1">
      <c r="A101" s="146">
        <f>IF(A37&gt;0,A37," ")</f>
        <v>34</v>
      </c>
      <c r="B101" s="157">
        <f t="shared" ref="A101:B125" si="2">IF(B37&gt;0,B37," ")</f>
        <v>2.2999999999999998</v>
      </c>
      <c r="C101" s="90"/>
      <c r="D101" s="90"/>
      <c r="E101" s="90"/>
      <c r="F101" s="90"/>
      <c r="G101" s="90"/>
      <c r="H101" s="90"/>
      <c r="I101" s="90"/>
      <c r="J101" s="93"/>
      <c r="K101" s="94"/>
      <c r="L101" s="87"/>
    </row>
    <row r="102" spans="1:12" ht="15.95" customHeight="1">
      <c r="A102" s="147">
        <f t="shared" si="2"/>
        <v>35</v>
      </c>
      <c r="B102" s="158">
        <f t="shared" si="2"/>
        <v>0.6</v>
      </c>
      <c r="C102" s="1"/>
      <c r="D102" s="1"/>
      <c r="E102" s="1"/>
      <c r="F102" s="1"/>
      <c r="G102" s="1"/>
      <c r="H102" s="1"/>
      <c r="I102" s="1"/>
      <c r="J102" s="16"/>
      <c r="K102" s="24"/>
      <c r="L102" s="13"/>
    </row>
    <row r="103" spans="1:12" ht="15.95" customHeight="1">
      <c r="A103" s="147" t="str">
        <f t="shared" si="2"/>
        <v xml:space="preserve"> </v>
      </c>
      <c r="B103" s="158" t="str">
        <f t="shared" si="2"/>
        <v xml:space="preserve"> </v>
      </c>
      <c r="C103" s="1"/>
      <c r="D103" s="1"/>
      <c r="E103" s="1"/>
      <c r="F103" s="1"/>
      <c r="G103" s="1"/>
      <c r="H103" s="1"/>
      <c r="I103" s="1"/>
      <c r="J103" s="16"/>
      <c r="K103" s="24"/>
      <c r="L103" s="30"/>
    </row>
    <row r="104" spans="1:12" ht="15.95" customHeight="1">
      <c r="A104" s="147" t="str">
        <f t="shared" si="2"/>
        <v xml:space="preserve"> </v>
      </c>
      <c r="B104" s="158" t="str">
        <f t="shared" si="2"/>
        <v xml:space="preserve"> </v>
      </c>
      <c r="C104" s="1"/>
      <c r="D104" s="1"/>
      <c r="E104" s="1"/>
      <c r="F104" s="1"/>
      <c r="G104" s="1"/>
      <c r="H104" s="1"/>
      <c r="I104" s="1"/>
      <c r="J104" s="16"/>
      <c r="K104" s="24"/>
      <c r="L104" s="13"/>
    </row>
    <row r="105" spans="1:12" ht="15.95" customHeight="1">
      <c r="A105" s="147" t="str">
        <f t="shared" si="2"/>
        <v xml:space="preserve"> </v>
      </c>
      <c r="B105" s="158" t="str">
        <f t="shared" si="2"/>
        <v xml:space="preserve"> </v>
      </c>
      <c r="C105" s="1"/>
      <c r="D105" s="1"/>
      <c r="E105" s="1"/>
      <c r="F105" s="1"/>
      <c r="G105" s="1"/>
      <c r="H105" s="1"/>
      <c r="I105" s="1"/>
      <c r="J105" s="16"/>
      <c r="K105" s="24"/>
      <c r="L105" s="13"/>
    </row>
    <row r="106" spans="1:12" ht="15.95" customHeight="1">
      <c r="A106" s="147" t="str">
        <f t="shared" si="2"/>
        <v xml:space="preserve"> </v>
      </c>
      <c r="B106" s="158" t="str">
        <f t="shared" si="2"/>
        <v xml:space="preserve"> </v>
      </c>
      <c r="C106" s="1"/>
      <c r="D106" s="1"/>
      <c r="E106" s="1"/>
      <c r="F106" s="1"/>
      <c r="G106" s="1"/>
      <c r="H106" s="1"/>
      <c r="I106" s="1"/>
      <c r="J106" s="16"/>
      <c r="K106" s="24"/>
      <c r="L106" s="13"/>
    </row>
    <row r="107" spans="1:12" ht="15.95" customHeight="1">
      <c r="A107" s="147" t="str">
        <f t="shared" si="2"/>
        <v xml:space="preserve"> </v>
      </c>
      <c r="B107" s="158" t="str">
        <f t="shared" si="2"/>
        <v xml:space="preserve"> </v>
      </c>
      <c r="C107" s="1"/>
      <c r="D107" s="1"/>
      <c r="E107" s="1"/>
      <c r="F107" s="1"/>
      <c r="G107" s="1"/>
      <c r="H107" s="1"/>
      <c r="I107" s="1"/>
      <c r="J107" s="1"/>
      <c r="K107" s="25"/>
      <c r="L107" s="13"/>
    </row>
    <row r="108" spans="1:12" ht="15.95" customHeight="1">
      <c r="A108" s="147" t="str">
        <f t="shared" si="2"/>
        <v xml:space="preserve"> </v>
      </c>
      <c r="B108" s="158" t="str">
        <f t="shared" si="2"/>
        <v xml:space="preserve"> </v>
      </c>
      <c r="C108" s="1"/>
      <c r="D108" s="1"/>
      <c r="E108" s="1"/>
      <c r="F108" s="1"/>
      <c r="G108" s="1"/>
      <c r="H108" s="1"/>
      <c r="I108" s="1"/>
      <c r="J108" s="1"/>
      <c r="K108" s="25"/>
      <c r="L108" s="13"/>
    </row>
    <row r="109" spans="1:12" ht="15.95" customHeight="1">
      <c r="A109" s="147" t="str">
        <f t="shared" si="2"/>
        <v xml:space="preserve"> </v>
      </c>
      <c r="B109" s="158" t="str">
        <f t="shared" si="2"/>
        <v xml:space="preserve"> </v>
      </c>
      <c r="C109" s="1"/>
      <c r="D109" s="1"/>
      <c r="E109" s="1"/>
      <c r="F109" s="1"/>
      <c r="G109" s="1"/>
      <c r="H109" s="1"/>
      <c r="I109" s="1"/>
      <c r="J109" s="1"/>
      <c r="K109" s="25"/>
      <c r="L109" s="13"/>
    </row>
    <row r="110" spans="1:12" ht="15.95" customHeight="1">
      <c r="A110" s="147" t="str">
        <f t="shared" si="2"/>
        <v xml:space="preserve"> </v>
      </c>
      <c r="B110" s="158" t="str">
        <f t="shared" si="2"/>
        <v xml:space="preserve"> </v>
      </c>
      <c r="C110" s="1"/>
      <c r="D110" s="1"/>
      <c r="E110" s="1"/>
      <c r="F110" s="1"/>
      <c r="G110" s="1"/>
      <c r="H110" s="1"/>
      <c r="I110" s="1"/>
      <c r="J110" s="1"/>
      <c r="K110" s="25"/>
      <c r="L110" s="13"/>
    </row>
    <row r="111" spans="1:12" ht="15.95" customHeight="1">
      <c r="A111" s="147" t="str">
        <f t="shared" si="2"/>
        <v xml:space="preserve"> </v>
      </c>
      <c r="B111" s="158" t="str">
        <f t="shared" si="2"/>
        <v xml:space="preserve"> </v>
      </c>
      <c r="C111" s="1"/>
      <c r="D111" s="1"/>
      <c r="E111" s="1"/>
      <c r="F111" s="1"/>
      <c r="G111" s="1"/>
      <c r="H111" s="1"/>
      <c r="I111" s="1"/>
      <c r="J111" s="1"/>
      <c r="K111" s="25"/>
      <c r="L111" s="13"/>
    </row>
    <row r="112" spans="1:12" ht="15.95" customHeight="1">
      <c r="A112" s="147" t="str">
        <f t="shared" si="2"/>
        <v xml:space="preserve"> </v>
      </c>
      <c r="B112" s="158" t="str">
        <f t="shared" si="2"/>
        <v xml:space="preserve"> </v>
      </c>
      <c r="C112" s="1"/>
      <c r="D112" s="1"/>
      <c r="E112" s="1"/>
      <c r="F112" s="1"/>
      <c r="G112" s="1"/>
      <c r="H112" s="1"/>
      <c r="I112" s="1"/>
      <c r="J112" s="1"/>
      <c r="K112" s="25"/>
      <c r="L112" s="13"/>
    </row>
    <row r="113" spans="1:12" ht="15.95" customHeight="1">
      <c r="A113" s="147" t="str">
        <f t="shared" si="2"/>
        <v xml:space="preserve"> </v>
      </c>
      <c r="B113" s="158" t="str">
        <f t="shared" si="2"/>
        <v xml:space="preserve"> </v>
      </c>
      <c r="C113" s="1"/>
      <c r="D113" s="1"/>
      <c r="E113" s="1"/>
      <c r="F113" s="1"/>
      <c r="G113" s="1"/>
      <c r="H113" s="1"/>
      <c r="I113" s="1"/>
      <c r="J113" s="1"/>
      <c r="K113" s="25"/>
      <c r="L113" s="13"/>
    </row>
    <row r="114" spans="1:12" ht="15.95" customHeight="1">
      <c r="A114" s="147" t="str">
        <f t="shared" si="2"/>
        <v xml:space="preserve"> </v>
      </c>
      <c r="B114" s="158" t="str">
        <f t="shared" si="2"/>
        <v xml:space="preserve"> </v>
      </c>
      <c r="C114" s="1"/>
      <c r="D114" s="1"/>
      <c r="E114" s="1"/>
      <c r="F114" s="1"/>
      <c r="G114" s="1"/>
      <c r="H114" s="1"/>
      <c r="I114" s="1"/>
      <c r="J114" s="1"/>
      <c r="K114" s="25"/>
      <c r="L114" s="13"/>
    </row>
    <row r="115" spans="1:12" ht="15.95" customHeight="1">
      <c r="A115" s="147" t="str">
        <f t="shared" si="2"/>
        <v xml:space="preserve"> </v>
      </c>
      <c r="B115" s="158" t="str">
        <f t="shared" si="2"/>
        <v xml:space="preserve"> </v>
      </c>
      <c r="C115" s="1"/>
      <c r="D115" s="1"/>
      <c r="E115" s="1"/>
      <c r="F115" s="1"/>
      <c r="G115" s="1"/>
      <c r="H115" s="1"/>
      <c r="I115" s="1"/>
      <c r="J115" s="1"/>
      <c r="K115" s="25"/>
      <c r="L115" s="13"/>
    </row>
    <row r="116" spans="1:12" ht="15.95" customHeight="1">
      <c r="A116" s="147" t="str">
        <f t="shared" si="2"/>
        <v xml:space="preserve"> </v>
      </c>
      <c r="B116" s="158" t="str">
        <f t="shared" si="2"/>
        <v xml:space="preserve"> </v>
      </c>
      <c r="C116" s="1"/>
      <c r="D116" s="1"/>
      <c r="E116" s="1"/>
      <c r="F116" s="1"/>
      <c r="G116" s="1"/>
      <c r="H116" s="1"/>
      <c r="I116" s="1"/>
      <c r="J116" s="1"/>
      <c r="K116" s="25"/>
      <c r="L116" s="13"/>
    </row>
    <row r="117" spans="1:12" ht="15.95" customHeight="1">
      <c r="A117" s="147" t="str">
        <f t="shared" si="2"/>
        <v xml:space="preserve"> </v>
      </c>
      <c r="B117" s="158" t="str">
        <f t="shared" si="2"/>
        <v xml:space="preserve"> </v>
      </c>
      <c r="C117" s="1"/>
      <c r="D117" s="1"/>
      <c r="E117" s="1"/>
      <c r="F117" s="1"/>
      <c r="G117" s="1"/>
      <c r="H117" s="1"/>
      <c r="I117" s="1"/>
      <c r="J117" s="1"/>
      <c r="K117" s="25"/>
      <c r="L117" s="13"/>
    </row>
    <row r="118" spans="1:12" ht="15.95" customHeight="1">
      <c r="A118" s="147" t="str">
        <f t="shared" si="2"/>
        <v xml:space="preserve"> </v>
      </c>
      <c r="B118" s="158" t="str">
        <f t="shared" si="2"/>
        <v xml:space="preserve"> </v>
      </c>
      <c r="C118" s="1"/>
      <c r="D118" s="1"/>
      <c r="E118" s="1"/>
      <c r="F118" s="1"/>
      <c r="G118" s="1"/>
      <c r="H118" s="1"/>
      <c r="I118" s="1"/>
      <c r="J118" s="1"/>
      <c r="K118" s="25"/>
      <c r="L118" s="13"/>
    </row>
    <row r="119" spans="1:12" ht="15.95" customHeight="1">
      <c r="A119" s="147" t="str">
        <f t="shared" si="2"/>
        <v xml:space="preserve"> </v>
      </c>
      <c r="B119" s="158" t="str">
        <f t="shared" si="2"/>
        <v xml:space="preserve"> </v>
      </c>
      <c r="C119" s="1"/>
      <c r="D119" s="1"/>
      <c r="E119" s="1"/>
      <c r="F119" s="1"/>
      <c r="G119" s="1"/>
      <c r="H119" s="1"/>
      <c r="I119" s="1"/>
      <c r="J119" s="1"/>
      <c r="K119" s="25"/>
      <c r="L119" s="13"/>
    </row>
    <row r="120" spans="1:12" ht="15.95" customHeight="1">
      <c r="A120" s="147" t="str">
        <f t="shared" si="2"/>
        <v xml:space="preserve"> </v>
      </c>
      <c r="B120" s="158" t="str">
        <f t="shared" si="2"/>
        <v xml:space="preserve"> </v>
      </c>
      <c r="C120" s="1"/>
      <c r="D120" s="1"/>
      <c r="E120" s="1"/>
      <c r="F120" s="1"/>
      <c r="G120" s="1"/>
      <c r="H120" s="1"/>
      <c r="I120" s="1"/>
      <c r="J120" s="1"/>
      <c r="K120" s="25"/>
      <c r="L120" s="13"/>
    </row>
    <row r="121" spans="1:12" ht="15.95" customHeight="1">
      <c r="A121" s="147" t="str">
        <f t="shared" si="2"/>
        <v xml:space="preserve"> </v>
      </c>
      <c r="B121" s="158" t="str">
        <f t="shared" si="2"/>
        <v xml:space="preserve"> </v>
      </c>
      <c r="C121" s="1"/>
      <c r="D121" s="1"/>
      <c r="E121" s="1"/>
      <c r="F121" s="1"/>
      <c r="G121" s="1"/>
      <c r="H121" s="1"/>
      <c r="I121" s="1"/>
      <c r="J121" s="1"/>
      <c r="K121" s="25"/>
      <c r="L121" s="13"/>
    </row>
    <row r="122" spans="1:12" ht="15.95" customHeight="1">
      <c r="A122" s="147" t="str">
        <f t="shared" si="2"/>
        <v xml:space="preserve"> </v>
      </c>
      <c r="B122" s="158" t="str">
        <f t="shared" si="2"/>
        <v xml:space="preserve"> </v>
      </c>
      <c r="C122" s="1"/>
      <c r="D122" s="1"/>
      <c r="E122" s="1"/>
      <c r="F122" s="1"/>
      <c r="G122" s="1"/>
      <c r="H122" s="1"/>
      <c r="I122" s="1"/>
      <c r="J122" s="1"/>
      <c r="K122" s="25"/>
      <c r="L122" s="13"/>
    </row>
    <row r="123" spans="1:12" ht="15.95" customHeight="1">
      <c r="A123" s="147" t="str">
        <f t="shared" si="2"/>
        <v xml:space="preserve"> </v>
      </c>
      <c r="B123" s="158" t="str">
        <f t="shared" si="2"/>
        <v xml:space="preserve"> </v>
      </c>
      <c r="C123" s="1"/>
      <c r="D123" s="1"/>
      <c r="E123" s="1"/>
      <c r="F123" s="1"/>
      <c r="G123" s="1"/>
      <c r="H123" s="1"/>
      <c r="I123" s="1"/>
      <c r="J123" s="1"/>
      <c r="K123" s="25"/>
      <c r="L123" s="13"/>
    </row>
    <row r="124" spans="1:12" ht="15.95" customHeight="1">
      <c r="A124" s="147" t="str">
        <f t="shared" si="2"/>
        <v xml:space="preserve"> </v>
      </c>
      <c r="B124" s="158" t="str">
        <f t="shared" si="2"/>
        <v xml:space="preserve"> </v>
      </c>
      <c r="C124" s="1"/>
      <c r="D124" s="1"/>
      <c r="E124" s="1"/>
      <c r="F124" s="1"/>
      <c r="G124" s="1"/>
      <c r="H124" s="1"/>
      <c r="I124" s="1"/>
      <c r="J124" s="1"/>
      <c r="K124" s="25"/>
      <c r="L124" s="13"/>
    </row>
    <row r="125" spans="1:12" ht="15.95" customHeight="1">
      <c r="A125" s="147" t="str">
        <f t="shared" si="2"/>
        <v xml:space="preserve"> </v>
      </c>
      <c r="B125" s="158" t="str">
        <f t="shared" si="2"/>
        <v xml:space="preserve"> </v>
      </c>
      <c r="C125" s="1"/>
      <c r="D125" s="1"/>
      <c r="E125" s="1"/>
      <c r="F125" s="1"/>
      <c r="G125" s="1"/>
      <c r="H125" s="1"/>
      <c r="I125" s="1"/>
      <c r="J125" s="1"/>
      <c r="K125" s="25"/>
      <c r="L125" s="13"/>
    </row>
    <row r="126" spans="1:12" ht="15.95" customHeight="1">
      <c r="A126" s="147" t="str">
        <f t="shared" ref="A126:B126" si="3">IF(A62&gt;0,A62," ")</f>
        <v xml:space="preserve"> </v>
      </c>
      <c r="B126" s="158" t="str">
        <f t="shared" si="3"/>
        <v xml:space="preserve"> </v>
      </c>
      <c r="C126" s="1"/>
      <c r="D126" s="1"/>
      <c r="E126" s="1"/>
      <c r="F126" s="1"/>
      <c r="G126" s="1"/>
      <c r="H126" s="1"/>
      <c r="I126" s="1"/>
      <c r="J126" s="1"/>
      <c r="K126" s="25"/>
      <c r="L126" s="13"/>
    </row>
    <row r="127" spans="1:12" ht="15.95" customHeight="1">
      <c r="A127" s="147" t="str">
        <f t="shared" ref="A127:B127" si="4">IF(A63&gt;0,A63," ")</f>
        <v xml:space="preserve"> </v>
      </c>
      <c r="B127" s="158" t="str">
        <f t="shared" si="4"/>
        <v xml:space="preserve"> </v>
      </c>
      <c r="C127" s="128"/>
      <c r="D127" s="128"/>
      <c r="E127" s="128"/>
      <c r="F127" s="128"/>
      <c r="G127" s="128"/>
      <c r="H127" s="128"/>
      <c r="I127" s="128"/>
      <c r="J127" s="128"/>
      <c r="K127" s="129"/>
      <c r="L127" s="130"/>
    </row>
    <row r="128" spans="1:12" ht="15.95" customHeight="1" thickBot="1">
      <c r="A128" s="148" t="str">
        <f t="shared" ref="A128:B128" si="5">IF(A64&gt;0,A64," ")</f>
        <v xml:space="preserve"> </v>
      </c>
      <c r="B128" s="159" t="str">
        <f t="shared" si="5"/>
        <v xml:space="preserve"> </v>
      </c>
      <c r="C128" s="131"/>
      <c r="D128" s="131"/>
      <c r="E128" s="131"/>
      <c r="F128" s="131"/>
      <c r="G128" s="131"/>
      <c r="H128" s="131"/>
      <c r="I128" s="131"/>
      <c r="J128" s="131"/>
      <c r="K128" s="132"/>
      <c r="L128" s="133"/>
    </row>
    <row r="129" spans="1:12" ht="33.75">
      <c r="A129" s="36" t="str">
        <f>"Uppskera "&amp;Spildur!B$5</f>
        <v>Uppskera 2026</v>
      </c>
      <c r="L129" s="37" t="s">
        <v>54</v>
      </c>
    </row>
    <row r="130" spans="1:12" ht="18.75">
      <c r="A130" s="286" t="str">
        <f>A66</f>
        <v>Ólafur</v>
      </c>
      <c r="B130" s="286"/>
      <c r="C130" s="286"/>
      <c r="D130" s="286"/>
      <c r="E130" s="287" t="s">
        <v>41</v>
      </c>
      <c r="F130" s="287"/>
      <c r="G130" s="286" t="str">
        <f>G66</f>
        <v>Hagi</v>
      </c>
      <c r="H130" s="286"/>
      <c r="I130" s="286"/>
      <c r="J130" s="286"/>
      <c r="K130" s="117" t="s">
        <v>5</v>
      </c>
      <c r="L130" s="8">
        <f>L66</f>
        <v>9999991</v>
      </c>
    </row>
    <row r="131" spans="1:12" ht="19.5" thickBot="1">
      <c r="A131" s="122"/>
      <c r="B131" s="123"/>
      <c r="C131" s="123"/>
      <c r="D131" s="123"/>
      <c r="E131" s="31"/>
      <c r="F131" s="31"/>
      <c r="G131" s="123"/>
      <c r="H131" s="123"/>
      <c r="I131" s="123"/>
      <c r="J131" s="123"/>
      <c r="K131" s="121"/>
      <c r="L131" s="123"/>
    </row>
    <row r="132" spans="1:12" ht="37.5" thickBot="1">
      <c r="A132" s="95" t="s">
        <v>42</v>
      </c>
      <c r="B132" s="96" t="s">
        <v>16</v>
      </c>
      <c r="C132" s="96" t="s">
        <v>43</v>
      </c>
      <c r="D132" s="97" t="s">
        <v>44</v>
      </c>
      <c r="E132" s="96" t="s">
        <v>45</v>
      </c>
      <c r="F132" s="96" t="s">
        <v>46</v>
      </c>
      <c r="G132" s="98" t="s">
        <v>47</v>
      </c>
      <c r="H132" s="96" t="s">
        <v>48</v>
      </c>
      <c r="I132" s="96" t="s">
        <v>49</v>
      </c>
      <c r="J132" s="96" t="s">
        <v>50</v>
      </c>
      <c r="K132" s="96" t="s">
        <v>51</v>
      </c>
      <c r="L132" s="99" t="s">
        <v>52</v>
      </c>
    </row>
    <row r="133" spans="1:12">
      <c r="A133" s="146">
        <f t="shared" ref="A133:B133" si="6">IF(A69&gt;0,A69," ")</f>
        <v>1</v>
      </c>
      <c r="B133" s="157">
        <f t="shared" si="6"/>
        <v>0.4</v>
      </c>
      <c r="C133" s="90"/>
      <c r="D133" s="90"/>
      <c r="E133" s="90"/>
      <c r="F133" s="90"/>
      <c r="G133" s="90"/>
      <c r="H133" s="90"/>
      <c r="I133" s="90"/>
      <c r="J133" s="93"/>
      <c r="K133" s="94"/>
      <c r="L133" s="87"/>
    </row>
    <row r="134" spans="1:12">
      <c r="A134" s="146">
        <f t="shared" ref="A134:B134" si="7">IF(A70&gt;0,A70," ")</f>
        <v>1</v>
      </c>
      <c r="B134" s="158">
        <f t="shared" si="7"/>
        <v>0.3</v>
      </c>
      <c r="C134" s="1"/>
      <c r="D134" s="1"/>
      <c r="E134" s="1"/>
      <c r="F134" s="1"/>
      <c r="G134" s="1"/>
      <c r="H134" s="1"/>
      <c r="I134" s="1"/>
      <c r="J134" s="16"/>
      <c r="K134" s="24"/>
      <c r="L134" s="13"/>
    </row>
    <row r="135" spans="1:12">
      <c r="A135" s="147">
        <f t="shared" ref="A135:B135" si="8">IF(A71&gt;0,A71," ")</f>
        <v>2</v>
      </c>
      <c r="B135" s="158">
        <f t="shared" si="8"/>
        <v>1.7</v>
      </c>
      <c r="C135" s="1"/>
      <c r="D135" s="1"/>
      <c r="E135" s="1"/>
      <c r="F135" s="1"/>
      <c r="G135" s="1"/>
      <c r="H135" s="1"/>
      <c r="I135" s="1"/>
      <c r="J135" s="16"/>
      <c r="K135" s="24"/>
      <c r="L135" s="30"/>
    </row>
    <row r="136" spans="1:12">
      <c r="A136" s="147">
        <f t="shared" ref="A136:B136" si="9">IF(A72&gt;0,A72," ")</f>
        <v>3</v>
      </c>
      <c r="B136" s="158">
        <f t="shared" si="9"/>
        <v>0.8</v>
      </c>
      <c r="C136" s="1"/>
      <c r="D136" s="1"/>
      <c r="E136" s="1"/>
      <c r="F136" s="1"/>
      <c r="G136" s="1"/>
      <c r="H136" s="1"/>
      <c r="I136" s="1"/>
      <c r="J136" s="16"/>
      <c r="K136" s="24"/>
      <c r="L136" s="13"/>
    </row>
    <row r="137" spans="1:12">
      <c r="A137" s="147">
        <f t="shared" ref="A137:B137" si="10">IF(A73&gt;0,A73," ")</f>
        <v>4</v>
      </c>
      <c r="B137" s="158">
        <f t="shared" si="10"/>
        <v>1.5</v>
      </c>
      <c r="C137" s="1"/>
      <c r="D137" s="1"/>
      <c r="E137" s="1"/>
      <c r="F137" s="1"/>
      <c r="G137" s="1"/>
      <c r="H137" s="1"/>
      <c r="I137" s="1"/>
      <c r="J137" s="16"/>
      <c r="K137" s="24"/>
      <c r="L137" s="13"/>
    </row>
    <row r="138" spans="1:12">
      <c r="A138" s="147">
        <f t="shared" ref="A138:B138" si="11">IF(A74&gt;0,A74," ")</f>
        <v>5</v>
      </c>
      <c r="B138" s="158">
        <f t="shared" si="11"/>
        <v>1.6</v>
      </c>
      <c r="C138" s="1"/>
      <c r="D138" s="1"/>
      <c r="E138" s="1"/>
      <c r="F138" s="1"/>
      <c r="G138" s="1"/>
      <c r="H138" s="1"/>
      <c r="I138" s="1"/>
      <c r="J138" s="16"/>
      <c r="K138" s="24"/>
      <c r="L138" s="13"/>
    </row>
    <row r="139" spans="1:12">
      <c r="A139" s="147">
        <f t="shared" ref="A139:B139" si="12">IF(A75&gt;0,A75," ")</f>
        <v>6</v>
      </c>
      <c r="B139" s="158">
        <f t="shared" si="12"/>
        <v>0.9</v>
      </c>
      <c r="C139" s="1"/>
      <c r="D139" s="1"/>
      <c r="E139" s="1"/>
      <c r="F139" s="1"/>
      <c r="G139" s="1"/>
      <c r="H139" s="1"/>
      <c r="I139" s="1"/>
      <c r="J139" s="1"/>
      <c r="K139" s="25"/>
      <c r="L139" s="13"/>
    </row>
    <row r="140" spans="1:12">
      <c r="A140" s="147">
        <f t="shared" ref="A140:B140" si="13">IF(A76&gt;0,A76," ")</f>
        <v>7</v>
      </c>
      <c r="B140" s="158">
        <f t="shared" si="13"/>
        <v>0.8</v>
      </c>
      <c r="C140" s="1"/>
      <c r="D140" s="1"/>
      <c r="E140" s="1"/>
      <c r="F140" s="1"/>
      <c r="G140" s="1"/>
      <c r="H140" s="1"/>
      <c r="I140" s="1"/>
      <c r="J140" s="1"/>
      <c r="K140" s="25"/>
      <c r="L140" s="13"/>
    </row>
    <row r="141" spans="1:12">
      <c r="A141" s="147">
        <f t="shared" ref="A141:B141" si="14">IF(A77&gt;0,A77," ")</f>
        <v>8</v>
      </c>
      <c r="B141" s="158">
        <f t="shared" si="14"/>
        <v>0.8</v>
      </c>
      <c r="C141" s="1"/>
      <c r="D141" s="1"/>
      <c r="E141" s="1"/>
      <c r="F141" s="1"/>
      <c r="G141" s="1"/>
      <c r="H141" s="1"/>
      <c r="I141" s="1"/>
      <c r="J141" s="1"/>
      <c r="K141" s="25"/>
      <c r="L141" s="13"/>
    </row>
    <row r="142" spans="1:12">
      <c r="A142" s="147">
        <f t="shared" ref="A142:B142" si="15">IF(A78&gt;0,A78," ")</f>
        <v>9</v>
      </c>
      <c r="B142" s="158">
        <f t="shared" si="15"/>
        <v>0.8</v>
      </c>
      <c r="C142" s="1"/>
      <c r="D142" s="1"/>
      <c r="E142" s="1"/>
      <c r="F142" s="1"/>
      <c r="G142" s="1"/>
      <c r="H142" s="1"/>
      <c r="I142" s="1"/>
      <c r="J142" s="1"/>
      <c r="K142" s="25"/>
      <c r="L142" s="13"/>
    </row>
    <row r="143" spans="1:12">
      <c r="A143" s="147">
        <f t="shared" ref="A143:B143" si="16">IF(A79&gt;0,A79," ")</f>
        <v>10</v>
      </c>
      <c r="B143" s="158">
        <f t="shared" si="16"/>
        <v>0.6</v>
      </c>
      <c r="C143" s="1"/>
      <c r="D143" s="1"/>
      <c r="E143" s="1"/>
      <c r="F143" s="1"/>
      <c r="G143" s="1"/>
      <c r="H143" s="1"/>
      <c r="I143" s="1"/>
      <c r="J143" s="1"/>
      <c r="K143" s="25"/>
      <c r="L143" s="13"/>
    </row>
    <row r="144" spans="1:12">
      <c r="A144" s="147">
        <f t="shared" ref="A144:B144" si="17">IF(A80&gt;0,A80," ")</f>
        <v>11</v>
      </c>
      <c r="B144" s="158">
        <f t="shared" si="17"/>
        <v>4.3</v>
      </c>
      <c r="C144" s="1"/>
      <c r="D144" s="1"/>
      <c r="E144" s="1"/>
      <c r="F144" s="1"/>
      <c r="G144" s="1"/>
      <c r="H144" s="1"/>
      <c r="I144" s="1"/>
      <c r="J144" s="1"/>
      <c r="K144" s="25"/>
      <c r="L144" s="13"/>
    </row>
    <row r="145" spans="1:12">
      <c r="A145" s="147">
        <f t="shared" ref="A145:B145" si="18">IF(A81&gt;0,A81," ")</f>
        <v>12</v>
      </c>
      <c r="B145" s="158">
        <f t="shared" si="18"/>
        <v>0.6</v>
      </c>
      <c r="C145" s="1"/>
      <c r="D145" s="1"/>
      <c r="E145" s="1"/>
      <c r="F145" s="1"/>
      <c r="G145" s="1"/>
      <c r="H145" s="1"/>
      <c r="I145" s="1"/>
      <c r="J145" s="1"/>
      <c r="K145" s="25"/>
      <c r="L145" s="13"/>
    </row>
    <row r="146" spans="1:12">
      <c r="A146" s="147">
        <f t="shared" ref="A146:B146" si="19">IF(A82&gt;0,A82," ")</f>
        <v>13</v>
      </c>
      <c r="B146" s="158">
        <f t="shared" si="19"/>
        <v>0.7</v>
      </c>
      <c r="C146" s="1"/>
      <c r="D146" s="1"/>
      <c r="E146" s="1"/>
      <c r="F146" s="1"/>
      <c r="G146" s="1"/>
      <c r="H146" s="1"/>
      <c r="I146" s="1"/>
      <c r="J146" s="1"/>
      <c r="K146" s="25"/>
      <c r="L146" s="13"/>
    </row>
    <row r="147" spans="1:12">
      <c r="A147" s="147">
        <f t="shared" ref="A147:B147" si="20">IF(A83&gt;0,A83," ")</f>
        <v>14</v>
      </c>
      <c r="B147" s="158">
        <f t="shared" si="20"/>
        <v>0.7</v>
      </c>
      <c r="C147" s="1"/>
      <c r="D147" s="1"/>
      <c r="E147" s="1"/>
      <c r="F147" s="1"/>
      <c r="G147" s="1"/>
      <c r="H147" s="1"/>
      <c r="I147" s="1"/>
      <c r="J147" s="1"/>
      <c r="K147" s="25"/>
      <c r="L147" s="13"/>
    </row>
    <row r="148" spans="1:12">
      <c r="A148" s="147" t="str">
        <f t="shared" ref="A148:B148" si="21">IF(A84&gt;0,A84," ")</f>
        <v>15 - a</v>
      </c>
      <c r="B148" s="158">
        <f t="shared" si="21"/>
        <v>4.2</v>
      </c>
      <c r="C148" s="1"/>
      <c r="D148" s="1"/>
      <c r="E148" s="1"/>
      <c r="F148" s="1"/>
      <c r="G148" s="1"/>
      <c r="H148" s="1"/>
      <c r="I148" s="1"/>
      <c r="J148" s="1"/>
      <c r="K148" s="25"/>
      <c r="L148" s="13"/>
    </row>
    <row r="149" spans="1:12">
      <c r="A149" s="147" t="str">
        <f t="shared" ref="A149:B149" si="22">IF(A85&gt;0,A85," ")</f>
        <v>15 - b</v>
      </c>
      <c r="B149" s="158">
        <f t="shared" si="22"/>
        <v>0.9</v>
      </c>
      <c r="C149" s="1"/>
      <c r="D149" s="1"/>
      <c r="E149" s="1"/>
      <c r="F149" s="1"/>
      <c r="G149" s="1"/>
      <c r="H149" s="1"/>
      <c r="I149" s="1"/>
      <c r="J149" s="1"/>
      <c r="K149" s="25"/>
      <c r="L149" s="13"/>
    </row>
    <row r="150" spans="1:12">
      <c r="A150" s="147">
        <f t="shared" ref="A150:B150" si="23">IF(A86&gt;0,A86," ")</f>
        <v>16</v>
      </c>
      <c r="B150" s="158">
        <f t="shared" si="23"/>
        <v>1.4</v>
      </c>
      <c r="C150" s="1"/>
      <c r="D150" s="1"/>
      <c r="E150" s="1"/>
      <c r="F150" s="1"/>
      <c r="G150" s="1"/>
      <c r="H150" s="1"/>
      <c r="I150" s="1"/>
      <c r="J150" s="1"/>
      <c r="K150" s="25"/>
      <c r="L150" s="13"/>
    </row>
    <row r="151" spans="1:12">
      <c r="A151" s="147">
        <f t="shared" ref="A151:B151" si="24">IF(A87&gt;0,A87," ")</f>
        <v>17</v>
      </c>
      <c r="B151" s="158">
        <f t="shared" si="24"/>
        <v>1.8</v>
      </c>
      <c r="C151" s="1"/>
      <c r="D151" s="1"/>
      <c r="E151" s="1"/>
      <c r="F151" s="1"/>
      <c r="G151" s="1"/>
      <c r="H151" s="1"/>
      <c r="I151" s="1"/>
      <c r="J151" s="1"/>
      <c r="K151" s="25"/>
      <c r="L151" s="13"/>
    </row>
    <row r="152" spans="1:12">
      <c r="A152" s="147">
        <f t="shared" ref="A152:B152" si="25">IF(A88&gt;0,A88," ")</f>
        <v>18</v>
      </c>
      <c r="B152" s="158">
        <f t="shared" si="25"/>
        <v>3.4</v>
      </c>
      <c r="C152" s="1"/>
      <c r="D152" s="1"/>
      <c r="E152" s="1"/>
      <c r="F152" s="1"/>
      <c r="G152" s="1"/>
      <c r="H152" s="1"/>
      <c r="I152" s="1"/>
      <c r="J152" s="1"/>
      <c r="K152" s="25"/>
      <c r="L152" s="13"/>
    </row>
    <row r="153" spans="1:12">
      <c r="A153" s="147">
        <f t="shared" ref="A153:B153" si="26">IF(A89&gt;0,A89," ")</f>
        <v>19</v>
      </c>
      <c r="B153" s="158">
        <f t="shared" si="26"/>
        <v>9.9</v>
      </c>
      <c r="C153" s="1"/>
      <c r="D153" s="1"/>
      <c r="E153" s="1"/>
      <c r="F153" s="1"/>
      <c r="G153" s="1"/>
      <c r="H153" s="1"/>
      <c r="I153" s="1"/>
      <c r="J153" s="1"/>
      <c r="K153" s="25"/>
      <c r="L153" s="13"/>
    </row>
    <row r="154" spans="1:12">
      <c r="A154" s="147">
        <f t="shared" ref="A154:B154" si="27">IF(A90&gt;0,A90," ")</f>
        <v>20</v>
      </c>
      <c r="B154" s="158">
        <f t="shared" si="27"/>
        <v>1.4</v>
      </c>
      <c r="C154" s="1"/>
      <c r="D154" s="1"/>
      <c r="E154" s="1"/>
      <c r="F154" s="1"/>
      <c r="G154" s="1"/>
      <c r="H154" s="1"/>
      <c r="I154" s="1"/>
      <c r="J154" s="1"/>
      <c r="K154" s="25"/>
      <c r="L154" s="13"/>
    </row>
    <row r="155" spans="1:12">
      <c r="A155" s="147" t="str">
        <f t="shared" ref="A155:B155" si="28">IF(A91&gt;0,A91," ")</f>
        <v>21 - a</v>
      </c>
      <c r="B155" s="158">
        <f t="shared" si="28"/>
        <v>3.2</v>
      </c>
      <c r="C155" s="1"/>
      <c r="D155" s="1"/>
      <c r="E155" s="1"/>
      <c r="F155" s="1"/>
      <c r="G155" s="1"/>
      <c r="H155" s="1"/>
      <c r="I155" s="1"/>
      <c r="J155" s="1"/>
      <c r="K155" s="25"/>
      <c r="L155" s="13"/>
    </row>
    <row r="156" spans="1:12">
      <c r="A156" s="147" t="str">
        <f t="shared" ref="A156:B156" si="29">IF(A92&gt;0,A92," ")</f>
        <v>21 - b</v>
      </c>
      <c r="B156" s="158">
        <f t="shared" si="29"/>
        <v>1.9</v>
      </c>
      <c r="C156" s="1"/>
      <c r="D156" s="1"/>
      <c r="E156" s="1"/>
      <c r="F156" s="1"/>
      <c r="G156" s="1"/>
      <c r="H156" s="1"/>
      <c r="I156" s="1"/>
      <c r="J156" s="1"/>
      <c r="K156" s="25"/>
      <c r="L156" s="13"/>
    </row>
    <row r="157" spans="1:12">
      <c r="A157" s="147" t="str">
        <f t="shared" ref="A157:B157" si="30">IF(A93&gt;0,A93," ")</f>
        <v>21 - C</v>
      </c>
      <c r="B157" s="158">
        <f t="shared" si="30"/>
        <v>2.6</v>
      </c>
      <c r="C157" s="1"/>
      <c r="D157" s="1"/>
      <c r="E157" s="1"/>
      <c r="F157" s="1"/>
      <c r="G157" s="1"/>
      <c r="H157" s="1"/>
      <c r="I157" s="1"/>
      <c r="J157" s="1"/>
      <c r="K157" s="25"/>
      <c r="L157" s="13"/>
    </row>
    <row r="158" spans="1:12">
      <c r="A158" s="147">
        <f t="shared" ref="A158:B158" si="31">IF(A94&gt;0,A94," ")</f>
        <v>31</v>
      </c>
      <c r="B158" s="158">
        <f t="shared" si="31"/>
        <v>1.5</v>
      </c>
      <c r="C158" s="1"/>
      <c r="D158" s="1"/>
      <c r="E158" s="1"/>
      <c r="F158" s="1"/>
      <c r="G158" s="1"/>
      <c r="H158" s="1"/>
      <c r="I158" s="1"/>
      <c r="J158" s="1"/>
      <c r="K158" s="25"/>
      <c r="L158" s="13"/>
    </row>
    <row r="159" spans="1:12">
      <c r="A159" s="147">
        <f t="shared" ref="A159:B159" si="32">IF(A95&gt;0,A95," ")</f>
        <v>32</v>
      </c>
      <c r="B159" s="158">
        <f t="shared" si="32"/>
        <v>1.2</v>
      </c>
      <c r="C159" s="128"/>
      <c r="D159" s="128"/>
      <c r="E159" s="128"/>
      <c r="F159" s="128"/>
      <c r="G159" s="128"/>
      <c r="H159" s="128"/>
      <c r="I159" s="128"/>
      <c r="J159" s="128"/>
      <c r="K159" s="129"/>
      <c r="L159" s="130"/>
    </row>
    <row r="160" spans="1:12" ht="15.75" thickBot="1">
      <c r="A160" s="150">
        <f t="shared" ref="A160:B160" si="33">IF(A96&gt;0,A96," ")</f>
        <v>33</v>
      </c>
      <c r="B160" s="161">
        <f t="shared" si="33"/>
        <v>1.2</v>
      </c>
      <c r="C160" s="2"/>
      <c r="D160" s="2"/>
      <c r="E160" s="2"/>
      <c r="F160" s="2"/>
      <c r="G160" s="2"/>
      <c r="H160" s="2"/>
      <c r="I160" s="2"/>
      <c r="J160" s="2"/>
      <c r="K160" s="26"/>
      <c r="L160" s="14"/>
    </row>
    <row r="161" spans="1:12" ht="33.75">
      <c r="A161" s="36" t="str">
        <f>"Uppskera "&amp;Spildur!B$5</f>
        <v>Uppskera 2026</v>
      </c>
      <c r="L161" s="37" t="s">
        <v>54</v>
      </c>
    </row>
    <row r="162" spans="1:12" ht="18.75">
      <c r="A162" s="8" t="str">
        <f>A66</f>
        <v>Ólafur</v>
      </c>
      <c r="B162" s="35"/>
      <c r="C162" s="35"/>
      <c r="D162" s="35"/>
      <c r="E162" s="287" t="s">
        <v>41</v>
      </c>
      <c r="F162" s="287"/>
      <c r="G162" s="286" t="str">
        <f>G66</f>
        <v>Hagi</v>
      </c>
      <c r="H162" s="286"/>
      <c r="I162" s="286"/>
      <c r="J162" s="286"/>
      <c r="K162" s="117" t="s">
        <v>5</v>
      </c>
      <c r="L162" s="8">
        <f>L66</f>
        <v>9999991</v>
      </c>
    </row>
    <row r="163" spans="1:12" ht="19.5" thickBot="1">
      <c r="A163" s="122"/>
      <c r="B163" s="123"/>
      <c r="C163" s="123"/>
      <c r="D163" s="123"/>
      <c r="E163" s="31"/>
      <c r="F163" s="31"/>
      <c r="G163" s="123"/>
      <c r="H163" s="123"/>
      <c r="I163" s="123"/>
      <c r="J163" s="123"/>
      <c r="K163" s="121"/>
      <c r="L163" s="123"/>
    </row>
    <row r="164" spans="1:12" ht="37.5" thickBot="1">
      <c r="A164" s="95" t="s">
        <v>42</v>
      </c>
      <c r="B164" s="96" t="s">
        <v>16</v>
      </c>
      <c r="C164" s="96" t="s">
        <v>43</v>
      </c>
      <c r="D164" s="97" t="s">
        <v>44</v>
      </c>
      <c r="E164" s="96" t="s">
        <v>45</v>
      </c>
      <c r="F164" s="96" t="s">
        <v>46</v>
      </c>
      <c r="G164" s="98" t="s">
        <v>47</v>
      </c>
      <c r="H164" s="96" t="s">
        <v>48</v>
      </c>
      <c r="I164" s="96" t="s">
        <v>49</v>
      </c>
      <c r="J164" s="96" t="s">
        <v>50</v>
      </c>
      <c r="K164" s="96" t="s">
        <v>51</v>
      </c>
      <c r="L164" s="99" t="s">
        <v>52</v>
      </c>
    </row>
    <row r="165" spans="1:12">
      <c r="A165" s="146">
        <f t="shared" ref="A165:B165" si="34">IF(A101&gt;0,A101," ")</f>
        <v>34</v>
      </c>
      <c r="B165" s="157">
        <f t="shared" si="34"/>
        <v>2.2999999999999998</v>
      </c>
      <c r="C165" s="90"/>
      <c r="D165" s="90"/>
      <c r="E165" s="90"/>
      <c r="F165" s="90"/>
      <c r="G165" s="90"/>
      <c r="H165" s="90"/>
      <c r="I165" s="90"/>
      <c r="J165" s="93"/>
      <c r="K165" s="94"/>
      <c r="L165" s="87"/>
    </row>
    <row r="166" spans="1:12">
      <c r="A166" s="147">
        <f t="shared" ref="A166:B166" si="35">IF(A102&gt;0,A102," ")</f>
        <v>35</v>
      </c>
      <c r="B166" s="158">
        <f t="shared" si="35"/>
        <v>0.6</v>
      </c>
      <c r="C166" s="1"/>
      <c r="D166" s="1"/>
      <c r="E166" s="1"/>
      <c r="F166" s="1"/>
      <c r="G166" s="1"/>
      <c r="H166" s="1"/>
      <c r="I166" s="1"/>
      <c r="J166" s="16"/>
      <c r="K166" s="24"/>
      <c r="L166" s="13"/>
    </row>
    <row r="167" spans="1:12">
      <c r="A167" s="147" t="str">
        <f t="shared" ref="A167:B167" si="36">IF(A103&gt;0,A103," ")</f>
        <v xml:space="preserve"> </v>
      </c>
      <c r="B167" s="158" t="str">
        <f t="shared" si="36"/>
        <v xml:space="preserve"> </v>
      </c>
      <c r="C167" s="1"/>
      <c r="D167" s="1"/>
      <c r="E167" s="1"/>
      <c r="F167" s="1"/>
      <c r="G167" s="1"/>
      <c r="H167" s="1"/>
      <c r="I167" s="1"/>
      <c r="J167" s="16"/>
      <c r="K167" s="24"/>
      <c r="L167" s="30"/>
    </row>
    <row r="168" spans="1:12">
      <c r="A168" s="147" t="str">
        <f t="shared" ref="A168:B168" si="37">IF(A104&gt;0,A104," ")</f>
        <v xml:space="preserve"> </v>
      </c>
      <c r="B168" s="158" t="str">
        <f t="shared" si="37"/>
        <v xml:space="preserve"> </v>
      </c>
      <c r="C168" s="1"/>
      <c r="D168" s="1"/>
      <c r="E168" s="1"/>
      <c r="F168" s="1"/>
      <c r="G168" s="1"/>
      <c r="H168" s="1"/>
      <c r="I168" s="1"/>
      <c r="J168" s="16"/>
      <c r="K168" s="24"/>
      <c r="L168" s="13"/>
    </row>
    <row r="169" spans="1:12">
      <c r="A169" s="147" t="str">
        <f t="shared" ref="A169:B169" si="38">IF(A105&gt;0,A105," ")</f>
        <v xml:space="preserve"> </v>
      </c>
      <c r="B169" s="158" t="str">
        <f t="shared" si="38"/>
        <v xml:space="preserve"> </v>
      </c>
      <c r="C169" s="1"/>
      <c r="D169" s="1"/>
      <c r="E169" s="1"/>
      <c r="F169" s="1"/>
      <c r="G169" s="1"/>
      <c r="H169" s="1"/>
      <c r="I169" s="1"/>
      <c r="J169" s="16"/>
      <c r="K169" s="24"/>
      <c r="L169" s="13"/>
    </row>
    <row r="170" spans="1:12">
      <c r="A170" s="147" t="str">
        <f t="shared" ref="A170:B170" si="39">IF(A106&gt;0,A106," ")</f>
        <v xml:space="preserve"> </v>
      </c>
      <c r="B170" s="158" t="str">
        <f t="shared" si="39"/>
        <v xml:space="preserve"> </v>
      </c>
      <c r="C170" s="1"/>
      <c r="D170" s="1"/>
      <c r="E170" s="1"/>
      <c r="F170" s="1"/>
      <c r="G170" s="1"/>
      <c r="H170" s="1"/>
      <c r="I170" s="1"/>
      <c r="J170" s="16"/>
      <c r="K170" s="24"/>
      <c r="L170" s="13"/>
    </row>
    <row r="171" spans="1:12">
      <c r="A171" s="147" t="str">
        <f t="shared" ref="A171:B171" si="40">IF(A107&gt;0,A107," ")</f>
        <v xml:space="preserve"> </v>
      </c>
      <c r="B171" s="158" t="str">
        <f t="shared" si="40"/>
        <v xml:space="preserve"> </v>
      </c>
      <c r="C171" s="1"/>
      <c r="D171" s="1"/>
      <c r="E171" s="1"/>
      <c r="F171" s="1"/>
      <c r="G171" s="1"/>
      <c r="H171" s="1"/>
      <c r="I171" s="1"/>
      <c r="J171" s="1"/>
      <c r="K171" s="25"/>
      <c r="L171" s="13"/>
    </row>
    <row r="172" spans="1:12">
      <c r="A172" s="147" t="str">
        <f t="shared" ref="A172:B172" si="41">IF(A108&gt;0,A108," ")</f>
        <v xml:space="preserve"> </v>
      </c>
      <c r="B172" s="158" t="str">
        <f t="shared" si="41"/>
        <v xml:space="preserve"> </v>
      </c>
      <c r="C172" s="1"/>
      <c r="D172" s="1"/>
      <c r="E172" s="1"/>
      <c r="F172" s="1"/>
      <c r="G172" s="1"/>
      <c r="H172" s="1"/>
      <c r="I172" s="1"/>
      <c r="J172" s="1"/>
      <c r="K172" s="25"/>
      <c r="L172" s="13"/>
    </row>
    <row r="173" spans="1:12">
      <c r="A173" s="147" t="str">
        <f t="shared" ref="A173:B173" si="42">IF(A109&gt;0,A109," ")</f>
        <v xml:space="preserve"> </v>
      </c>
      <c r="B173" s="158" t="str">
        <f t="shared" si="42"/>
        <v xml:space="preserve"> </v>
      </c>
      <c r="C173" s="1"/>
      <c r="D173" s="1"/>
      <c r="E173" s="1"/>
      <c r="F173" s="1"/>
      <c r="G173" s="1"/>
      <c r="H173" s="1"/>
      <c r="I173" s="1"/>
      <c r="J173" s="1"/>
      <c r="K173" s="25"/>
      <c r="L173" s="13"/>
    </row>
    <row r="174" spans="1:12">
      <c r="A174" s="147" t="str">
        <f t="shared" ref="A174:B174" si="43">IF(A110&gt;0,A110," ")</f>
        <v xml:space="preserve"> </v>
      </c>
      <c r="B174" s="158" t="str">
        <f t="shared" si="43"/>
        <v xml:space="preserve"> </v>
      </c>
      <c r="C174" s="1"/>
      <c r="D174" s="1"/>
      <c r="E174" s="1"/>
      <c r="F174" s="1"/>
      <c r="G174" s="1"/>
      <c r="H174" s="1"/>
      <c r="I174" s="1"/>
      <c r="J174" s="1"/>
      <c r="K174" s="25"/>
      <c r="L174" s="13"/>
    </row>
    <row r="175" spans="1:12">
      <c r="A175" s="147" t="str">
        <f t="shared" ref="A175:B175" si="44">IF(A111&gt;0,A111," ")</f>
        <v xml:space="preserve"> </v>
      </c>
      <c r="B175" s="158" t="str">
        <f t="shared" si="44"/>
        <v xml:space="preserve"> </v>
      </c>
      <c r="C175" s="1"/>
      <c r="D175" s="1"/>
      <c r="E175" s="1"/>
      <c r="F175" s="1"/>
      <c r="G175" s="1"/>
      <c r="H175" s="1"/>
      <c r="I175" s="1"/>
      <c r="J175" s="1"/>
      <c r="K175" s="25"/>
      <c r="L175" s="13"/>
    </row>
    <row r="176" spans="1:12">
      <c r="A176" s="147" t="str">
        <f t="shared" ref="A176:B176" si="45">IF(A112&gt;0,A112," ")</f>
        <v xml:space="preserve"> </v>
      </c>
      <c r="B176" s="158" t="str">
        <f t="shared" si="45"/>
        <v xml:space="preserve"> </v>
      </c>
      <c r="C176" s="1"/>
      <c r="D176" s="1"/>
      <c r="E176" s="1"/>
      <c r="F176" s="1"/>
      <c r="G176" s="1"/>
      <c r="H176" s="1"/>
      <c r="I176" s="1"/>
      <c r="J176" s="1"/>
      <c r="K176" s="25"/>
      <c r="L176" s="13"/>
    </row>
    <row r="177" spans="1:12">
      <c r="A177" s="147" t="str">
        <f t="shared" ref="A177:B177" si="46">IF(A113&gt;0,A113," ")</f>
        <v xml:space="preserve"> </v>
      </c>
      <c r="B177" s="158" t="str">
        <f t="shared" si="46"/>
        <v xml:space="preserve"> </v>
      </c>
      <c r="C177" s="1"/>
      <c r="D177" s="1"/>
      <c r="E177" s="1"/>
      <c r="F177" s="1"/>
      <c r="G177" s="1"/>
      <c r="H177" s="1"/>
      <c r="I177" s="1"/>
      <c r="J177" s="1"/>
      <c r="K177" s="25"/>
      <c r="L177" s="13"/>
    </row>
    <row r="178" spans="1:12">
      <c r="A178" s="147" t="str">
        <f t="shared" ref="A178:B178" si="47">IF(A114&gt;0,A114," ")</f>
        <v xml:space="preserve"> </v>
      </c>
      <c r="B178" s="158" t="str">
        <f t="shared" si="47"/>
        <v xml:space="preserve"> </v>
      </c>
      <c r="C178" s="1"/>
      <c r="D178" s="1"/>
      <c r="E178" s="1"/>
      <c r="F178" s="1"/>
      <c r="G178" s="1"/>
      <c r="H178" s="1"/>
      <c r="I178" s="1"/>
      <c r="J178" s="1"/>
      <c r="K178" s="25"/>
      <c r="L178" s="13"/>
    </row>
    <row r="179" spans="1:12">
      <c r="A179" s="147" t="str">
        <f t="shared" ref="A179:B179" si="48">IF(A115&gt;0,A115," ")</f>
        <v xml:space="preserve"> </v>
      </c>
      <c r="B179" s="158" t="str">
        <f t="shared" si="48"/>
        <v xml:space="preserve"> </v>
      </c>
      <c r="C179" s="1"/>
      <c r="D179" s="1"/>
      <c r="E179" s="1"/>
      <c r="F179" s="1"/>
      <c r="G179" s="1"/>
      <c r="H179" s="1"/>
      <c r="I179" s="1"/>
      <c r="J179" s="1"/>
      <c r="K179" s="25"/>
      <c r="L179" s="13"/>
    </row>
    <row r="180" spans="1:12">
      <c r="A180" s="147" t="str">
        <f t="shared" ref="A180:B180" si="49">IF(A116&gt;0,A116," ")</f>
        <v xml:space="preserve"> </v>
      </c>
      <c r="B180" s="158" t="str">
        <f t="shared" si="49"/>
        <v xml:space="preserve"> </v>
      </c>
      <c r="C180" s="1"/>
      <c r="D180" s="1"/>
      <c r="E180" s="1"/>
      <c r="F180" s="1"/>
      <c r="G180" s="1"/>
      <c r="H180" s="1"/>
      <c r="I180" s="1"/>
      <c r="J180" s="1"/>
      <c r="K180" s="25"/>
      <c r="L180" s="13"/>
    </row>
    <row r="181" spans="1:12">
      <c r="A181" s="147" t="str">
        <f t="shared" ref="A181:B181" si="50">IF(A117&gt;0,A117," ")</f>
        <v xml:space="preserve"> </v>
      </c>
      <c r="B181" s="158" t="str">
        <f t="shared" si="50"/>
        <v xml:space="preserve"> </v>
      </c>
      <c r="C181" s="1"/>
      <c r="D181" s="1"/>
      <c r="E181" s="1"/>
      <c r="F181" s="1"/>
      <c r="G181" s="1"/>
      <c r="H181" s="1"/>
      <c r="I181" s="1"/>
      <c r="J181" s="1"/>
      <c r="K181" s="25"/>
      <c r="L181" s="13"/>
    </row>
    <row r="182" spans="1:12">
      <c r="A182" s="147" t="str">
        <f t="shared" ref="A182:B182" si="51">IF(A118&gt;0,A118," ")</f>
        <v xml:space="preserve"> </v>
      </c>
      <c r="B182" s="158" t="str">
        <f t="shared" si="51"/>
        <v xml:space="preserve"> </v>
      </c>
      <c r="C182" s="1"/>
      <c r="D182" s="1"/>
      <c r="E182" s="1"/>
      <c r="F182" s="1"/>
      <c r="G182" s="1"/>
      <c r="H182" s="1"/>
      <c r="I182" s="1"/>
      <c r="J182" s="1"/>
      <c r="K182" s="25"/>
      <c r="L182" s="13"/>
    </row>
    <row r="183" spans="1:12">
      <c r="A183" s="147" t="str">
        <f t="shared" ref="A183:B183" si="52">IF(A119&gt;0,A119," ")</f>
        <v xml:space="preserve"> </v>
      </c>
      <c r="B183" s="158" t="str">
        <f t="shared" si="52"/>
        <v xml:space="preserve"> </v>
      </c>
      <c r="C183" s="1"/>
      <c r="D183" s="1"/>
      <c r="E183" s="1"/>
      <c r="F183" s="1"/>
      <c r="G183" s="1"/>
      <c r="H183" s="1"/>
      <c r="I183" s="1"/>
      <c r="J183" s="1"/>
      <c r="K183" s="25"/>
      <c r="L183" s="13"/>
    </row>
    <row r="184" spans="1:12">
      <c r="A184" s="147" t="str">
        <f t="shared" ref="A184:B184" si="53">IF(A120&gt;0,A120," ")</f>
        <v xml:space="preserve"> </v>
      </c>
      <c r="B184" s="158" t="str">
        <f t="shared" si="53"/>
        <v xml:space="preserve"> </v>
      </c>
      <c r="C184" s="1"/>
      <c r="D184" s="1"/>
      <c r="E184" s="1"/>
      <c r="F184" s="1"/>
      <c r="G184" s="1"/>
      <c r="H184" s="1"/>
      <c r="I184" s="1"/>
      <c r="J184" s="1"/>
      <c r="K184" s="25"/>
      <c r="L184" s="13"/>
    </row>
    <row r="185" spans="1:12">
      <c r="A185" s="147" t="str">
        <f t="shared" ref="A185:B185" si="54">IF(A121&gt;0,A121," ")</f>
        <v xml:space="preserve"> </v>
      </c>
      <c r="B185" s="158" t="str">
        <f t="shared" si="54"/>
        <v xml:space="preserve"> </v>
      </c>
      <c r="C185" s="1"/>
      <c r="D185" s="1"/>
      <c r="E185" s="1"/>
      <c r="F185" s="1"/>
      <c r="G185" s="1"/>
      <c r="H185" s="1"/>
      <c r="I185" s="1"/>
      <c r="J185" s="1"/>
      <c r="K185" s="25"/>
      <c r="L185" s="13"/>
    </row>
    <row r="186" spans="1:12">
      <c r="A186" s="147" t="str">
        <f t="shared" ref="A186:B186" si="55">IF(A122&gt;0,A122," ")</f>
        <v xml:space="preserve"> </v>
      </c>
      <c r="B186" s="158" t="str">
        <f t="shared" si="55"/>
        <v xml:space="preserve"> </v>
      </c>
      <c r="C186" s="1"/>
      <c r="D186" s="1"/>
      <c r="E186" s="1"/>
      <c r="F186" s="1"/>
      <c r="G186" s="1"/>
      <c r="H186" s="1"/>
      <c r="I186" s="1"/>
      <c r="J186" s="1"/>
      <c r="K186" s="25"/>
      <c r="L186" s="13"/>
    </row>
    <row r="187" spans="1:12">
      <c r="A187" s="147" t="str">
        <f t="shared" ref="A187:B187" si="56">IF(A123&gt;0,A123," ")</f>
        <v xml:space="preserve"> </v>
      </c>
      <c r="B187" s="158" t="str">
        <f t="shared" si="56"/>
        <v xml:space="preserve"> </v>
      </c>
      <c r="C187" s="1"/>
      <c r="D187" s="1"/>
      <c r="E187" s="1"/>
      <c r="F187" s="1"/>
      <c r="G187" s="1"/>
      <c r="H187" s="1"/>
      <c r="I187" s="1"/>
      <c r="J187" s="1"/>
      <c r="K187" s="25"/>
      <c r="L187" s="13"/>
    </row>
    <row r="188" spans="1:12">
      <c r="A188" s="147" t="str">
        <f t="shared" ref="A188:B188" si="57">IF(A124&gt;0,A124," ")</f>
        <v xml:space="preserve"> </v>
      </c>
      <c r="B188" s="158" t="str">
        <f t="shared" si="57"/>
        <v xml:space="preserve"> </v>
      </c>
      <c r="C188" s="1"/>
      <c r="D188" s="1"/>
      <c r="E188" s="1"/>
      <c r="F188" s="1"/>
      <c r="G188" s="1"/>
      <c r="H188" s="1"/>
      <c r="I188" s="1"/>
      <c r="J188" s="1"/>
      <c r="K188" s="25"/>
      <c r="L188" s="13"/>
    </row>
    <row r="189" spans="1:12">
      <c r="A189" s="147" t="str">
        <f t="shared" ref="A189:B189" si="58">IF(A125&gt;0,A125," ")</f>
        <v xml:space="preserve"> </v>
      </c>
      <c r="B189" s="158" t="str">
        <f t="shared" si="58"/>
        <v xml:space="preserve"> </v>
      </c>
      <c r="C189" s="1"/>
      <c r="D189" s="1"/>
      <c r="E189" s="1"/>
      <c r="F189" s="1"/>
      <c r="G189" s="1"/>
      <c r="H189" s="1"/>
      <c r="I189" s="1"/>
      <c r="J189" s="1"/>
      <c r="K189" s="25"/>
      <c r="L189" s="13"/>
    </row>
    <row r="190" spans="1:12">
      <c r="A190" s="147" t="str">
        <f t="shared" ref="A190:B190" si="59">IF(A126&gt;0,A126," ")</f>
        <v xml:space="preserve"> </v>
      </c>
      <c r="B190" s="158" t="str">
        <f t="shared" si="59"/>
        <v xml:space="preserve"> </v>
      </c>
      <c r="C190" s="1"/>
      <c r="D190" s="1"/>
      <c r="E190" s="1"/>
      <c r="F190" s="1"/>
      <c r="G190" s="1"/>
      <c r="H190" s="1"/>
      <c r="I190" s="1"/>
      <c r="J190" s="1"/>
      <c r="K190" s="25"/>
      <c r="L190" s="13"/>
    </row>
    <row r="191" spans="1:12">
      <c r="A191" s="147" t="str">
        <f t="shared" ref="A191:B191" si="60">IF(A127&gt;0,A127," ")</f>
        <v xml:space="preserve"> </v>
      </c>
      <c r="B191" s="158" t="str">
        <f t="shared" si="60"/>
        <v xml:space="preserve"> </v>
      </c>
      <c r="C191" s="128"/>
      <c r="D191" s="128"/>
      <c r="E191" s="128"/>
      <c r="F191" s="128"/>
      <c r="G191" s="128"/>
      <c r="H191" s="128"/>
      <c r="I191" s="128"/>
      <c r="J191" s="128"/>
      <c r="K191" s="129"/>
      <c r="L191" s="130"/>
    </row>
    <row r="192" spans="1:12" ht="15.75" thickBot="1">
      <c r="A192" s="148" t="str">
        <f t="shared" ref="A192:B192" si="61">IF(A128&gt;0,A128," ")</f>
        <v xml:space="preserve"> </v>
      </c>
      <c r="B192" s="159" t="str">
        <f t="shared" si="61"/>
        <v xml:space="preserve"> </v>
      </c>
      <c r="C192" s="131"/>
      <c r="D192" s="131"/>
      <c r="E192" s="131"/>
      <c r="F192" s="131"/>
      <c r="G192" s="131"/>
      <c r="H192" s="131"/>
      <c r="I192" s="131"/>
      <c r="J192" s="131"/>
      <c r="K192" s="132"/>
      <c r="L192" s="133"/>
    </row>
  </sheetData>
  <mergeCells count="14">
    <mergeCell ref="A130:D130"/>
    <mergeCell ref="E130:F130"/>
    <mergeCell ref="G130:J130"/>
    <mergeCell ref="E162:F162"/>
    <mergeCell ref="G162:J162"/>
    <mergeCell ref="E98:F98"/>
    <mergeCell ref="G98:J98"/>
    <mergeCell ref="A66:D66"/>
    <mergeCell ref="E2:F2"/>
    <mergeCell ref="G2:J2"/>
    <mergeCell ref="E34:F34"/>
    <mergeCell ref="G34:J34"/>
    <mergeCell ref="E66:F66"/>
    <mergeCell ref="G66:J66"/>
  </mergeCells>
  <phoneticPr fontId="15" type="noConversion"/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D203-936A-4C17-9807-811C0D2365C2}">
  <sheetPr>
    <pageSetUpPr fitToPage="1"/>
  </sheetPr>
  <dimension ref="A1:L43"/>
  <sheetViews>
    <sheetView workbookViewId="0">
      <selection sqref="A1:C1"/>
    </sheetView>
  </sheetViews>
  <sheetFormatPr defaultRowHeight="15"/>
  <cols>
    <col min="3" max="11" width="5.7109375" customWidth="1"/>
    <col min="12" max="12" width="17.28515625" customWidth="1"/>
  </cols>
  <sheetData>
    <row r="1" spans="1:12" ht="33.75" customHeight="1">
      <c r="A1" s="309" t="str">
        <f>"Beit "&amp;Spildur!B$5</f>
        <v>Beit 2026</v>
      </c>
      <c r="B1" s="309"/>
      <c r="C1" s="309"/>
      <c r="D1" s="310"/>
      <c r="E1" s="310"/>
      <c r="F1" s="310"/>
      <c r="G1" s="310"/>
      <c r="H1" s="310"/>
      <c r="I1" s="310"/>
      <c r="J1" s="310"/>
      <c r="K1" s="310"/>
      <c r="L1" s="310"/>
    </row>
    <row r="2" spans="1:12" ht="18.75">
      <c r="A2" s="38" t="s">
        <v>32</v>
      </c>
      <c r="B2" s="286" t="str">
        <f>Spildur!B6</f>
        <v>Ólafur</v>
      </c>
      <c r="C2" s="286"/>
      <c r="D2" s="286"/>
      <c r="E2" s="286"/>
      <c r="F2" s="286"/>
      <c r="G2" s="311" t="s">
        <v>14</v>
      </c>
      <c r="H2" s="311"/>
      <c r="I2" s="311"/>
      <c r="J2" s="312" t="str">
        <f>Spildur!B7</f>
        <v>Hagi</v>
      </c>
      <c r="K2" s="312"/>
      <c r="L2" s="312"/>
    </row>
    <row r="3" spans="1:12" ht="18.75">
      <c r="A3" s="38"/>
      <c r="B3" s="8"/>
      <c r="C3" s="8"/>
      <c r="E3" s="38"/>
      <c r="F3" s="38"/>
      <c r="G3" s="311" t="s">
        <v>5</v>
      </c>
      <c r="H3" s="311"/>
      <c r="I3" s="311"/>
      <c r="J3" s="287">
        <f>Spildur!B8</f>
        <v>9999991</v>
      </c>
      <c r="K3" s="287"/>
      <c r="L3" s="287"/>
    </row>
    <row r="4" spans="1:12" ht="18.75">
      <c r="A4" s="143" t="s">
        <v>55</v>
      </c>
      <c r="B4" s="8"/>
      <c r="C4" s="8"/>
      <c r="E4" s="38"/>
      <c r="F4" s="38"/>
      <c r="G4" s="117"/>
      <c r="H4" s="117"/>
      <c r="I4" s="117"/>
      <c r="J4" s="118"/>
      <c r="K4" s="118"/>
      <c r="L4" s="118"/>
    </row>
    <row r="5" spans="1:12" ht="16.5" thickBot="1">
      <c r="A5" s="3" t="s">
        <v>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4.5" customHeight="1" thickBot="1">
      <c r="C6" s="321" t="s">
        <v>57</v>
      </c>
      <c r="D6" s="322"/>
      <c r="E6" s="323"/>
      <c r="F6" s="324" t="s">
        <v>58</v>
      </c>
      <c r="G6" s="325"/>
      <c r="H6" s="326"/>
      <c r="I6" s="324" t="s">
        <v>59</v>
      </c>
      <c r="J6" s="325"/>
      <c r="K6" s="326"/>
      <c r="L6" s="327" t="s">
        <v>60</v>
      </c>
    </row>
    <row r="7" spans="1:12" ht="33.75" customHeight="1" thickBot="1">
      <c r="A7" s="72" t="s">
        <v>33</v>
      </c>
      <c r="B7" s="73"/>
      <c r="C7" s="64" t="s">
        <v>61</v>
      </c>
      <c r="D7" s="65" t="s">
        <v>62</v>
      </c>
      <c r="E7" s="74" t="s">
        <v>63</v>
      </c>
      <c r="F7" s="64" t="s">
        <v>61</v>
      </c>
      <c r="G7" s="65" t="s">
        <v>64</v>
      </c>
      <c r="H7" s="66" t="s">
        <v>63</v>
      </c>
      <c r="I7" s="64" t="s">
        <v>61</v>
      </c>
      <c r="J7" s="65" t="s">
        <v>64</v>
      </c>
      <c r="K7" s="66" t="s">
        <v>63</v>
      </c>
      <c r="L7" s="328"/>
    </row>
    <row r="8" spans="1:12">
      <c r="A8" s="302"/>
      <c r="B8" s="313"/>
      <c r="C8" s="315"/>
      <c r="D8" s="294"/>
      <c r="E8" s="317"/>
      <c r="F8" s="319"/>
      <c r="G8" s="329"/>
      <c r="H8" s="331"/>
      <c r="I8" s="319"/>
      <c r="J8" s="329"/>
      <c r="K8" s="331"/>
      <c r="L8" s="333"/>
    </row>
    <row r="9" spans="1:12" ht="15.75" thickBot="1">
      <c r="A9" s="301"/>
      <c r="B9" s="314"/>
      <c r="C9" s="316"/>
      <c r="D9" s="296"/>
      <c r="E9" s="318"/>
      <c r="F9" s="320"/>
      <c r="G9" s="330"/>
      <c r="H9" s="332"/>
      <c r="I9" s="320"/>
      <c r="J9" s="330"/>
      <c r="K9" s="332"/>
      <c r="L9" s="334"/>
    </row>
    <row r="10" spans="1:12">
      <c r="A10" s="302"/>
      <c r="B10" s="313"/>
      <c r="C10" s="315"/>
      <c r="D10" s="294"/>
      <c r="E10" s="317"/>
      <c r="F10" s="319"/>
      <c r="G10" s="329"/>
      <c r="H10" s="331"/>
      <c r="I10" s="319"/>
      <c r="J10" s="329"/>
      <c r="K10" s="331"/>
      <c r="L10" s="333"/>
    </row>
    <row r="11" spans="1:12" ht="15.75" thickBot="1">
      <c r="A11" s="301"/>
      <c r="B11" s="314"/>
      <c r="C11" s="316"/>
      <c r="D11" s="296"/>
      <c r="E11" s="318"/>
      <c r="F11" s="320"/>
      <c r="G11" s="330"/>
      <c r="H11" s="332"/>
      <c r="I11" s="320"/>
      <c r="J11" s="330"/>
      <c r="K11" s="332"/>
      <c r="L11" s="334"/>
    </row>
    <row r="12" spans="1:12">
      <c r="A12" s="302"/>
      <c r="B12" s="313"/>
      <c r="C12" s="315"/>
      <c r="D12" s="294"/>
      <c r="E12" s="317"/>
      <c r="F12" s="319"/>
      <c r="G12" s="329"/>
      <c r="H12" s="331"/>
      <c r="I12" s="319"/>
      <c r="J12" s="329"/>
      <c r="K12" s="331"/>
      <c r="L12" s="333"/>
    </row>
    <row r="13" spans="1:12" ht="15.75" thickBot="1">
      <c r="A13" s="301"/>
      <c r="B13" s="314"/>
      <c r="C13" s="316"/>
      <c r="D13" s="296"/>
      <c r="E13" s="318"/>
      <c r="F13" s="320"/>
      <c r="G13" s="330"/>
      <c r="H13" s="332"/>
      <c r="I13" s="320"/>
      <c r="J13" s="330"/>
      <c r="K13" s="332"/>
      <c r="L13" s="334"/>
    </row>
    <row r="14" spans="1:12">
      <c r="A14" s="302"/>
      <c r="B14" s="313"/>
      <c r="C14" s="315"/>
      <c r="D14" s="294"/>
      <c r="E14" s="317"/>
      <c r="F14" s="319"/>
      <c r="G14" s="329"/>
      <c r="H14" s="331"/>
      <c r="I14" s="319"/>
      <c r="J14" s="329"/>
      <c r="K14" s="331"/>
      <c r="L14" s="333"/>
    </row>
    <row r="15" spans="1:12" ht="15.75" thickBot="1">
      <c r="A15" s="301"/>
      <c r="B15" s="314"/>
      <c r="C15" s="316"/>
      <c r="D15" s="296"/>
      <c r="E15" s="318"/>
      <c r="F15" s="320"/>
      <c r="G15" s="330"/>
      <c r="H15" s="332"/>
      <c r="I15" s="320"/>
      <c r="J15" s="330"/>
      <c r="K15" s="332"/>
      <c r="L15" s="334"/>
    </row>
    <row r="16" spans="1:12">
      <c r="A16" s="302"/>
      <c r="B16" s="313"/>
      <c r="C16" s="315"/>
      <c r="D16" s="294"/>
      <c r="E16" s="317"/>
      <c r="F16" s="319"/>
      <c r="G16" s="329"/>
      <c r="H16" s="331"/>
      <c r="I16" s="319"/>
      <c r="J16" s="329"/>
      <c r="K16" s="331"/>
      <c r="L16" s="333"/>
    </row>
    <row r="17" spans="1:12" ht="15.75" thickBot="1">
      <c r="A17" s="301"/>
      <c r="B17" s="314"/>
      <c r="C17" s="316"/>
      <c r="D17" s="296"/>
      <c r="E17" s="318"/>
      <c r="F17" s="320"/>
      <c r="G17" s="330"/>
      <c r="H17" s="332"/>
      <c r="I17" s="320"/>
      <c r="J17" s="330"/>
      <c r="K17" s="332"/>
      <c r="L17" s="334"/>
    </row>
    <row r="18" spans="1:12">
      <c r="A18" s="302"/>
      <c r="B18" s="313"/>
      <c r="C18" s="315"/>
      <c r="D18" s="294"/>
      <c r="E18" s="317"/>
      <c r="F18" s="319"/>
      <c r="G18" s="329"/>
      <c r="H18" s="331"/>
      <c r="I18" s="319"/>
      <c r="J18" s="329"/>
      <c r="K18" s="331"/>
      <c r="L18" s="333"/>
    </row>
    <row r="19" spans="1:12" ht="15.75" thickBot="1">
      <c r="A19" s="301"/>
      <c r="B19" s="314"/>
      <c r="C19" s="316"/>
      <c r="D19" s="296"/>
      <c r="E19" s="318"/>
      <c r="F19" s="320"/>
      <c r="G19" s="330"/>
      <c r="H19" s="332"/>
      <c r="I19" s="320"/>
      <c r="J19" s="330"/>
      <c r="K19" s="332"/>
      <c r="L19" s="334"/>
    </row>
    <row r="20" spans="1:12">
      <c r="A20" s="302"/>
      <c r="B20" s="313"/>
      <c r="C20" s="315"/>
      <c r="D20" s="294"/>
      <c r="E20" s="317"/>
      <c r="F20" s="319"/>
      <c r="G20" s="329"/>
      <c r="H20" s="331"/>
      <c r="I20" s="319"/>
      <c r="J20" s="329"/>
      <c r="K20" s="331"/>
      <c r="L20" s="333"/>
    </row>
    <row r="21" spans="1:12" ht="15.75" thickBot="1">
      <c r="A21" s="301"/>
      <c r="B21" s="314"/>
      <c r="C21" s="316"/>
      <c r="D21" s="296"/>
      <c r="E21" s="318"/>
      <c r="F21" s="320"/>
      <c r="G21" s="330"/>
      <c r="H21" s="332"/>
      <c r="I21" s="320"/>
      <c r="J21" s="330"/>
      <c r="K21" s="332"/>
      <c r="L21" s="334"/>
    </row>
    <row r="22" spans="1:12">
      <c r="A22" s="302"/>
      <c r="B22" s="313"/>
      <c r="C22" s="315"/>
      <c r="D22" s="294"/>
      <c r="E22" s="317"/>
      <c r="F22" s="319"/>
      <c r="G22" s="329"/>
      <c r="H22" s="331"/>
      <c r="I22" s="319"/>
      <c r="J22" s="329"/>
      <c r="K22" s="331"/>
      <c r="L22" s="333"/>
    </row>
    <row r="23" spans="1:12" ht="15.75" thickBot="1">
      <c r="A23" s="301"/>
      <c r="B23" s="314"/>
      <c r="C23" s="316"/>
      <c r="D23" s="296"/>
      <c r="E23" s="318"/>
      <c r="F23" s="320"/>
      <c r="G23" s="330"/>
      <c r="H23" s="332"/>
      <c r="I23" s="320"/>
      <c r="J23" s="330"/>
      <c r="K23" s="332"/>
      <c r="L23" s="334"/>
    </row>
    <row r="24" spans="1:12">
      <c r="A24" s="302"/>
      <c r="B24" s="313"/>
      <c r="C24" s="315"/>
      <c r="D24" s="294"/>
      <c r="E24" s="317"/>
      <c r="F24" s="319"/>
      <c r="G24" s="329"/>
      <c r="H24" s="331"/>
      <c r="I24" s="319"/>
      <c r="J24" s="329"/>
      <c r="K24" s="331"/>
      <c r="L24" s="333"/>
    </row>
    <row r="25" spans="1:12" ht="15.75" thickBot="1">
      <c r="A25" s="301"/>
      <c r="B25" s="314"/>
      <c r="C25" s="316"/>
      <c r="D25" s="296"/>
      <c r="E25" s="318"/>
      <c r="F25" s="320"/>
      <c r="G25" s="330"/>
      <c r="H25" s="332"/>
      <c r="I25" s="320"/>
      <c r="J25" s="330"/>
      <c r="K25" s="332"/>
      <c r="L25" s="334"/>
    </row>
    <row r="26" spans="1:12">
      <c r="A26" s="302"/>
      <c r="B26" s="313"/>
      <c r="C26" s="315"/>
      <c r="D26" s="294"/>
      <c r="E26" s="317"/>
      <c r="F26" s="319"/>
      <c r="G26" s="329"/>
      <c r="H26" s="331"/>
      <c r="I26" s="319"/>
      <c r="J26" s="329"/>
      <c r="K26" s="331"/>
      <c r="L26" s="333"/>
    </row>
    <row r="27" spans="1:12" ht="15.75" thickBot="1">
      <c r="A27" s="301"/>
      <c r="B27" s="314"/>
      <c r="C27" s="316"/>
      <c r="D27" s="296"/>
      <c r="E27" s="318"/>
      <c r="F27" s="320"/>
      <c r="G27" s="330"/>
      <c r="H27" s="332"/>
      <c r="I27" s="320"/>
      <c r="J27" s="330"/>
      <c r="K27" s="332"/>
      <c r="L27" s="334"/>
    </row>
    <row r="28" spans="1:12">
      <c r="A28" s="302"/>
      <c r="B28" s="313"/>
      <c r="C28" s="315"/>
      <c r="D28" s="294"/>
      <c r="E28" s="317"/>
      <c r="F28" s="319"/>
      <c r="G28" s="329"/>
      <c r="H28" s="331"/>
      <c r="I28" s="319"/>
      <c r="J28" s="329"/>
      <c r="K28" s="331"/>
      <c r="L28" s="333"/>
    </row>
    <row r="29" spans="1:12" ht="15.75" thickBot="1">
      <c r="A29" s="301"/>
      <c r="B29" s="314"/>
      <c r="C29" s="316"/>
      <c r="D29" s="296"/>
      <c r="E29" s="318"/>
      <c r="F29" s="320"/>
      <c r="G29" s="330"/>
      <c r="H29" s="332"/>
      <c r="I29" s="320"/>
      <c r="J29" s="330"/>
      <c r="K29" s="332"/>
      <c r="L29" s="334"/>
    </row>
    <row r="30" spans="1:12">
      <c r="A30" s="302"/>
      <c r="B30" s="313"/>
      <c r="C30" s="315"/>
      <c r="D30" s="294"/>
      <c r="E30" s="317"/>
      <c r="F30" s="319"/>
      <c r="G30" s="329"/>
      <c r="H30" s="331"/>
      <c r="I30" s="319"/>
      <c r="J30" s="329"/>
      <c r="K30" s="331"/>
      <c r="L30" s="333"/>
    </row>
    <row r="31" spans="1:12" ht="15.75" thickBot="1">
      <c r="A31" s="301"/>
      <c r="B31" s="314"/>
      <c r="C31" s="316"/>
      <c r="D31" s="296"/>
      <c r="E31" s="318"/>
      <c r="F31" s="320"/>
      <c r="G31" s="330"/>
      <c r="H31" s="332"/>
      <c r="I31" s="320"/>
      <c r="J31" s="330"/>
      <c r="K31" s="332"/>
      <c r="L31" s="334"/>
    </row>
    <row r="32" spans="1:12">
      <c r="A32" s="302"/>
      <c r="B32" s="313"/>
      <c r="C32" s="315"/>
      <c r="D32" s="294"/>
      <c r="E32" s="317"/>
      <c r="F32" s="319"/>
      <c r="G32" s="329"/>
      <c r="H32" s="331"/>
      <c r="I32" s="319"/>
      <c r="J32" s="329"/>
      <c r="K32" s="331"/>
      <c r="L32" s="333"/>
    </row>
    <row r="33" spans="1:12" ht="15.75" thickBot="1">
      <c r="A33" s="301"/>
      <c r="B33" s="314"/>
      <c r="C33" s="316"/>
      <c r="D33" s="296"/>
      <c r="E33" s="318"/>
      <c r="F33" s="320"/>
      <c r="G33" s="330"/>
      <c r="H33" s="332"/>
      <c r="I33" s="320"/>
      <c r="J33" s="330"/>
      <c r="K33" s="332"/>
      <c r="L33" s="334"/>
    </row>
    <row r="34" spans="1:12">
      <c r="A34" s="302"/>
      <c r="B34" s="313"/>
      <c r="C34" s="315"/>
      <c r="D34" s="294"/>
      <c r="E34" s="317"/>
      <c r="F34" s="319"/>
      <c r="G34" s="329"/>
      <c r="H34" s="331"/>
      <c r="I34" s="319"/>
      <c r="J34" s="329"/>
      <c r="K34" s="331"/>
      <c r="L34" s="333"/>
    </row>
    <row r="35" spans="1:12" ht="15.75" thickBot="1">
      <c r="A35" s="301"/>
      <c r="B35" s="314"/>
      <c r="C35" s="316"/>
      <c r="D35" s="296"/>
      <c r="E35" s="318"/>
      <c r="F35" s="320"/>
      <c r="G35" s="330"/>
      <c r="H35" s="332"/>
      <c r="I35" s="320"/>
      <c r="J35" s="330"/>
      <c r="K35" s="332"/>
      <c r="L35" s="334"/>
    </row>
    <row r="36" spans="1:12">
      <c r="A36" s="302"/>
      <c r="B36" s="313"/>
      <c r="C36" s="315"/>
      <c r="D36" s="294"/>
      <c r="E36" s="317"/>
      <c r="F36" s="319"/>
      <c r="G36" s="329"/>
      <c r="H36" s="331"/>
      <c r="I36" s="319"/>
      <c r="J36" s="329"/>
      <c r="K36" s="331"/>
      <c r="L36" s="333"/>
    </row>
    <row r="37" spans="1:12" ht="15.75" thickBot="1">
      <c r="A37" s="301"/>
      <c r="B37" s="314"/>
      <c r="C37" s="316"/>
      <c r="D37" s="296"/>
      <c r="E37" s="318"/>
      <c r="F37" s="320"/>
      <c r="G37" s="330"/>
      <c r="H37" s="332"/>
      <c r="I37" s="320"/>
      <c r="J37" s="330"/>
      <c r="K37" s="332"/>
      <c r="L37" s="334"/>
    </row>
    <row r="38" spans="1:12">
      <c r="A38" s="302"/>
      <c r="B38" s="313"/>
      <c r="C38" s="315"/>
      <c r="D38" s="294"/>
      <c r="E38" s="317"/>
      <c r="F38" s="319"/>
      <c r="G38" s="329"/>
      <c r="H38" s="331"/>
      <c r="I38" s="319"/>
      <c r="J38" s="329"/>
      <c r="K38" s="331"/>
      <c r="L38" s="333"/>
    </row>
    <row r="39" spans="1:12" ht="15.75" thickBot="1">
      <c r="A39" s="301"/>
      <c r="B39" s="314"/>
      <c r="C39" s="316"/>
      <c r="D39" s="296"/>
      <c r="E39" s="318"/>
      <c r="F39" s="320"/>
      <c r="G39" s="330"/>
      <c r="H39" s="332"/>
      <c r="I39" s="320"/>
      <c r="J39" s="330"/>
      <c r="K39" s="332"/>
      <c r="L39" s="334"/>
    </row>
    <row r="40" spans="1:12">
      <c r="A40" s="302"/>
      <c r="B40" s="313"/>
      <c r="C40" s="315"/>
      <c r="D40" s="294"/>
      <c r="E40" s="317"/>
      <c r="F40" s="319"/>
      <c r="G40" s="329"/>
      <c r="H40" s="331"/>
      <c r="I40" s="319"/>
      <c r="J40" s="329"/>
      <c r="K40" s="331"/>
      <c r="L40" s="333"/>
    </row>
    <row r="41" spans="1:12" ht="15.75" thickBot="1">
      <c r="A41" s="301"/>
      <c r="B41" s="314"/>
      <c r="C41" s="316"/>
      <c r="D41" s="296"/>
      <c r="E41" s="318"/>
      <c r="F41" s="320"/>
      <c r="G41" s="330"/>
      <c r="H41" s="332"/>
      <c r="I41" s="320"/>
      <c r="J41" s="330"/>
      <c r="K41" s="332"/>
      <c r="L41" s="334"/>
    </row>
    <row r="42" spans="1:12">
      <c r="A42" s="302"/>
      <c r="B42" s="313"/>
      <c r="C42" s="315"/>
      <c r="D42" s="294"/>
      <c r="E42" s="317"/>
      <c r="F42" s="319"/>
      <c r="G42" s="329"/>
      <c r="H42" s="331"/>
      <c r="I42" s="319"/>
      <c r="J42" s="329"/>
      <c r="K42" s="331"/>
      <c r="L42" s="333"/>
    </row>
    <row r="43" spans="1:12" ht="15.75" thickBot="1">
      <c r="A43" s="301"/>
      <c r="B43" s="314"/>
      <c r="C43" s="316"/>
      <c r="D43" s="296"/>
      <c r="E43" s="318"/>
      <c r="F43" s="320"/>
      <c r="G43" s="330"/>
      <c r="H43" s="332"/>
      <c r="I43" s="320"/>
      <c r="J43" s="330"/>
      <c r="K43" s="332"/>
      <c r="L43" s="334"/>
    </row>
  </sheetData>
  <mergeCells count="209">
    <mergeCell ref="G42:G43"/>
    <mergeCell ref="H42:H43"/>
    <mergeCell ref="I42:I43"/>
    <mergeCell ref="J42:J43"/>
    <mergeCell ref="K42:K43"/>
    <mergeCell ref="L42:L43"/>
    <mergeCell ref="H40:H41"/>
    <mergeCell ref="I40:I41"/>
    <mergeCell ref="J40:J41"/>
    <mergeCell ref="K40:K41"/>
    <mergeCell ref="L40:L41"/>
    <mergeCell ref="G40:G41"/>
    <mergeCell ref="A42:B43"/>
    <mergeCell ref="C42:C43"/>
    <mergeCell ref="D42:D43"/>
    <mergeCell ref="E42:E43"/>
    <mergeCell ref="F42:F43"/>
    <mergeCell ref="A40:B41"/>
    <mergeCell ref="C40:C41"/>
    <mergeCell ref="D40:D41"/>
    <mergeCell ref="E40:E41"/>
    <mergeCell ref="F40:F41"/>
    <mergeCell ref="G38:G39"/>
    <mergeCell ref="H38:H39"/>
    <mergeCell ref="I38:I39"/>
    <mergeCell ref="J38:J39"/>
    <mergeCell ref="K38:K39"/>
    <mergeCell ref="L38:L39"/>
    <mergeCell ref="H36:H37"/>
    <mergeCell ref="I36:I37"/>
    <mergeCell ref="J36:J37"/>
    <mergeCell ref="K36:K37"/>
    <mergeCell ref="L36:L37"/>
    <mergeCell ref="G36:G37"/>
    <mergeCell ref="A38:B39"/>
    <mergeCell ref="C38:C39"/>
    <mergeCell ref="D38:D39"/>
    <mergeCell ref="E38:E39"/>
    <mergeCell ref="F38:F39"/>
    <mergeCell ref="A36:B37"/>
    <mergeCell ref="C36:C37"/>
    <mergeCell ref="D36:D37"/>
    <mergeCell ref="E36:E37"/>
    <mergeCell ref="F36:F37"/>
    <mergeCell ref="G34:G35"/>
    <mergeCell ref="H34:H35"/>
    <mergeCell ref="I34:I35"/>
    <mergeCell ref="J34:J35"/>
    <mergeCell ref="K34:K35"/>
    <mergeCell ref="L34:L35"/>
    <mergeCell ref="H32:H33"/>
    <mergeCell ref="I32:I33"/>
    <mergeCell ref="J32:J33"/>
    <mergeCell ref="K32:K33"/>
    <mergeCell ref="L32:L33"/>
    <mergeCell ref="G32:G33"/>
    <mergeCell ref="A34:B35"/>
    <mergeCell ref="C34:C35"/>
    <mergeCell ref="D34:D35"/>
    <mergeCell ref="E34:E35"/>
    <mergeCell ref="F34:F35"/>
    <mergeCell ref="A32:B33"/>
    <mergeCell ref="C32:C33"/>
    <mergeCell ref="D32:D33"/>
    <mergeCell ref="E32:E33"/>
    <mergeCell ref="F32:F33"/>
    <mergeCell ref="G30:G31"/>
    <mergeCell ref="H30:H31"/>
    <mergeCell ref="I30:I31"/>
    <mergeCell ref="J30:J31"/>
    <mergeCell ref="K30:K31"/>
    <mergeCell ref="L30:L31"/>
    <mergeCell ref="H28:H29"/>
    <mergeCell ref="I28:I29"/>
    <mergeCell ref="J28:J29"/>
    <mergeCell ref="K28:K29"/>
    <mergeCell ref="L28:L29"/>
    <mergeCell ref="G28:G29"/>
    <mergeCell ref="A30:B31"/>
    <mergeCell ref="C30:C31"/>
    <mergeCell ref="D30:D31"/>
    <mergeCell ref="E30:E31"/>
    <mergeCell ref="F30:F31"/>
    <mergeCell ref="A28:B29"/>
    <mergeCell ref="C28:C29"/>
    <mergeCell ref="D28:D29"/>
    <mergeCell ref="E28:E29"/>
    <mergeCell ref="F28:F29"/>
    <mergeCell ref="G26:G27"/>
    <mergeCell ref="H26:H27"/>
    <mergeCell ref="I26:I27"/>
    <mergeCell ref="J26:J27"/>
    <mergeCell ref="K26:K27"/>
    <mergeCell ref="L26:L27"/>
    <mergeCell ref="H24:H25"/>
    <mergeCell ref="I24:I25"/>
    <mergeCell ref="J24:J25"/>
    <mergeCell ref="K24:K25"/>
    <mergeCell ref="L24:L25"/>
    <mergeCell ref="G24:G25"/>
    <mergeCell ref="A26:B27"/>
    <mergeCell ref="C26:C27"/>
    <mergeCell ref="D26:D27"/>
    <mergeCell ref="E26:E27"/>
    <mergeCell ref="F26:F27"/>
    <mergeCell ref="A24:B25"/>
    <mergeCell ref="C24:C25"/>
    <mergeCell ref="D24:D25"/>
    <mergeCell ref="E24:E25"/>
    <mergeCell ref="F24:F25"/>
    <mergeCell ref="G22:G23"/>
    <mergeCell ref="H22:H23"/>
    <mergeCell ref="I22:I23"/>
    <mergeCell ref="J22:J23"/>
    <mergeCell ref="K22:K23"/>
    <mergeCell ref="L22:L23"/>
    <mergeCell ref="H20:H21"/>
    <mergeCell ref="I20:I21"/>
    <mergeCell ref="J20:J21"/>
    <mergeCell ref="K20:K21"/>
    <mergeCell ref="L20:L21"/>
    <mergeCell ref="G20:G21"/>
    <mergeCell ref="A22:B23"/>
    <mergeCell ref="C22:C23"/>
    <mergeCell ref="D22:D23"/>
    <mergeCell ref="E22:E23"/>
    <mergeCell ref="F22:F23"/>
    <mergeCell ref="A20:B21"/>
    <mergeCell ref="C20:C21"/>
    <mergeCell ref="D20:D21"/>
    <mergeCell ref="E20:E21"/>
    <mergeCell ref="F20:F21"/>
    <mergeCell ref="G18:G19"/>
    <mergeCell ref="H18:H19"/>
    <mergeCell ref="I18:I19"/>
    <mergeCell ref="J18:J19"/>
    <mergeCell ref="K18:K19"/>
    <mergeCell ref="L18:L19"/>
    <mergeCell ref="H16:H17"/>
    <mergeCell ref="I16:I17"/>
    <mergeCell ref="J16:J17"/>
    <mergeCell ref="K16:K17"/>
    <mergeCell ref="L16:L17"/>
    <mergeCell ref="G16:G17"/>
    <mergeCell ref="A18:B19"/>
    <mergeCell ref="C18:C19"/>
    <mergeCell ref="D18:D19"/>
    <mergeCell ref="E18:E19"/>
    <mergeCell ref="F18:F19"/>
    <mergeCell ref="A16:B17"/>
    <mergeCell ref="C16:C17"/>
    <mergeCell ref="D16:D17"/>
    <mergeCell ref="E16:E17"/>
    <mergeCell ref="F16:F17"/>
    <mergeCell ref="G14:G15"/>
    <mergeCell ref="H14:H15"/>
    <mergeCell ref="I14:I15"/>
    <mergeCell ref="J14:J15"/>
    <mergeCell ref="K14:K15"/>
    <mergeCell ref="L14:L15"/>
    <mergeCell ref="H12:H13"/>
    <mergeCell ref="I12:I13"/>
    <mergeCell ref="J12:J13"/>
    <mergeCell ref="K12:K13"/>
    <mergeCell ref="L12:L13"/>
    <mergeCell ref="G12:G13"/>
    <mergeCell ref="A14:B15"/>
    <mergeCell ref="C14:C15"/>
    <mergeCell ref="D14:D15"/>
    <mergeCell ref="E14:E15"/>
    <mergeCell ref="F14:F15"/>
    <mergeCell ref="A12:B13"/>
    <mergeCell ref="C12:C13"/>
    <mergeCell ref="D12:D13"/>
    <mergeCell ref="E12:E13"/>
    <mergeCell ref="F12:F13"/>
    <mergeCell ref="I10:I11"/>
    <mergeCell ref="J10:J11"/>
    <mergeCell ref="K10:K11"/>
    <mergeCell ref="L10:L11"/>
    <mergeCell ref="H8:H9"/>
    <mergeCell ref="I8:I9"/>
    <mergeCell ref="J8:J9"/>
    <mergeCell ref="K8:K9"/>
    <mergeCell ref="L8:L9"/>
    <mergeCell ref="A1:C1"/>
    <mergeCell ref="D1:L1"/>
    <mergeCell ref="B2:F2"/>
    <mergeCell ref="G2:I2"/>
    <mergeCell ref="J2:L2"/>
    <mergeCell ref="G3:I3"/>
    <mergeCell ref="J3:L3"/>
    <mergeCell ref="A10:B11"/>
    <mergeCell ref="C10:C11"/>
    <mergeCell ref="D10:D11"/>
    <mergeCell ref="E10:E11"/>
    <mergeCell ref="F10:F11"/>
    <mergeCell ref="C6:E6"/>
    <mergeCell ref="F6:H6"/>
    <mergeCell ref="I6:K6"/>
    <mergeCell ref="L6:L7"/>
    <mergeCell ref="A8:B9"/>
    <mergeCell ref="C8:C9"/>
    <mergeCell ref="D8:D9"/>
    <mergeCell ref="E8:E9"/>
    <mergeCell ref="F8:F9"/>
    <mergeCell ref="G8:G9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0"/>
  <sheetViews>
    <sheetView topLeftCell="A10" zoomScaleNormal="100" zoomScalePageLayoutView="70" workbookViewId="0">
      <selection activeCell="R108" sqref="R108"/>
    </sheetView>
  </sheetViews>
  <sheetFormatPr defaultColWidth="8.85546875" defaultRowHeight="15"/>
  <cols>
    <col min="1" max="1" width="8.85546875" style="105"/>
    <col min="2" max="2" width="16.85546875" customWidth="1"/>
    <col min="4" max="4" width="22.140625" customWidth="1"/>
    <col min="5" max="5" width="6.28515625" customWidth="1"/>
    <col min="6" max="6" width="29.5703125" customWidth="1"/>
    <col min="7" max="7" width="17.5703125" customWidth="1"/>
    <col min="23" max="23" width="8.85546875" customWidth="1"/>
  </cols>
  <sheetData>
    <row r="1" spans="2:7" ht="29.25" customHeight="1">
      <c r="B1" s="230" t="s">
        <v>65</v>
      </c>
      <c r="C1" s="231"/>
      <c r="D1" s="231"/>
      <c r="E1" s="231"/>
      <c r="F1" s="231"/>
      <c r="G1" s="232"/>
    </row>
    <row r="2" spans="2:7" ht="15" customHeight="1">
      <c r="B2" s="198"/>
      <c r="C2" s="105"/>
      <c r="D2" s="105"/>
      <c r="E2" s="105"/>
      <c r="F2" s="105"/>
      <c r="G2" s="199"/>
    </row>
    <row r="3" spans="2:7" ht="19.5" thickBot="1">
      <c r="B3" s="233" t="s">
        <v>66</v>
      </c>
      <c r="C3" s="103"/>
      <c r="D3" s="104"/>
      <c r="E3" s="103"/>
      <c r="F3" s="103"/>
      <c r="G3" s="234"/>
    </row>
    <row r="4" spans="2:7" ht="18.75">
      <c r="B4" s="235"/>
      <c r="C4" s="105"/>
      <c r="D4" s="236"/>
      <c r="E4" s="105"/>
      <c r="F4" s="105"/>
      <c r="G4" s="199"/>
    </row>
    <row r="5" spans="2:7" ht="15" customHeight="1">
      <c r="B5" s="237" t="s">
        <v>67</v>
      </c>
      <c r="C5" s="238" t="s">
        <v>68</v>
      </c>
      <c r="D5" s="105"/>
      <c r="E5" s="105"/>
      <c r="F5" s="105"/>
      <c r="G5" s="199"/>
    </row>
    <row r="6" spans="2:7" ht="15" customHeight="1">
      <c r="B6" s="237" t="s">
        <v>69</v>
      </c>
      <c r="C6" s="238" t="s">
        <v>70</v>
      </c>
      <c r="D6" s="105"/>
      <c r="E6" s="105"/>
      <c r="F6" s="105"/>
      <c r="G6" s="199"/>
    </row>
    <row r="7" spans="2:7" ht="15" customHeight="1">
      <c r="B7" s="237" t="s">
        <v>8</v>
      </c>
      <c r="C7" s="238" t="s">
        <v>71</v>
      </c>
      <c r="D7" s="105"/>
      <c r="E7" s="105"/>
      <c r="F7" s="105"/>
      <c r="G7" s="199"/>
    </row>
    <row r="8" spans="2:7" ht="5.25" customHeight="1">
      <c r="B8" s="237"/>
      <c r="C8" s="238"/>
      <c r="D8" s="105"/>
      <c r="E8" s="105"/>
      <c r="F8" s="105"/>
      <c r="G8" s="199"/>
    </row>
    <row r="9" spans="2:7" ht="15" customHeight="1" thickBot="1">
      <c r="B9" s="233" t="s">
        <v>72</v>
      </c>
      <c r="C9" s="114"/>
      <c r="D9" s="103"/>
      <c r="E9" s="103"/>
      <c r="F9" s="103"/>
      <c r="G9" s="234"/>
    </row>
    <row r="10" spans="2:7" ht="15" customHeight="1">
      <c r="B10" s="198"/>
      <c r="C10" s="105"/>
      <c r="D10" s="236"/>
      <c r="E10" s="105"/>
      <c r="F10" s="105"/>
      <c r="G10" s="199"/>
    </row>
    <row r="11" spans="2:7" ht="15" customHeight="1">
      <c r="B11" s="239" t="s">
        <v>35</v>
      </c>
      <c r="C11" s="236"/>
      <c r="D11" s="107" t="s">
        <v>73</v>
      </c>
      <c r="E11" s="112"/>
      <c r="F11" s="136"/>
      <c r="G11" s="199"/>
    </row>
    <row r="12" spans="2:7" ht="18" customHeight="1">
      <c r="B12" s="345" t="s">
        <v>74</v>
      </c>
      <c r="C12" s="105"/>
      <c r="D12" s="353" t="s">
        <v>75</v>
      </c>
      <c r="E12" s="354"/>
      <c r="F12" s="355"/>
      <c r="G12" s="199"/>
    </row>
    <row r="13" spans="2:7" ht="15" customHeight="1">
      <c r="B13" s="345"/>
      <c r="C13" s="105"/>
      <c r="D13" s="356"/>
      <c r="E13" s="357"/>
      <c r="F13" s="358"/>
      <c r="G13" s="199"/>
    </row>
    <row r="14" spans="2:7" ht="15" customHeight="1">
      <c r="B14" s="345"/>
      <c r="C14" s="105"/>
      <c r="D14" s="356"/>
      <c r="E14" s="357"/>
      <c r="F14" s="358"/>
      <c r="G14" s="199"/>
    </row>
    <row r="15" spans="2:7" ht="18.95" customHeight="1">
      <c r="B15" s="345"/>
      <c r="C15" s="105"/>
      <c r="D15" s="359"/>
      <c r="E15" s="360"/>
      <c r="F15" s="361"/>
      <c r="G15" s="199"/>
    </row>
    <row r="16" spans="2:7" ht="15" customHeight="1">
      <c r="B16" s="346"/>
      <c r="C16" s="105"/>
      <c r="D16" s="240"/>
      <c r="E16" s="105"/>
      <c r="F16" s="238"/>
      <c r="G16" s="199"/>
    </row>
    <row r="17" spans="2:7" ht="3.75" customHeight="1">
      <c r="B17" s="198"/>
      <c r="C17" s="105"/>
      <c r="D17" s="105"/>
      <c r="E17" s="105"/>
      <c r="F17" s="105"/>
      <c r="G17" s="199"/>
    </row>
    <row r="18" spans="2:7" ht="18.75">
      <c r="B18" s="241" t="s">
        <v>76</v>
      </c>
      <c r="C18" s="111"/>
      <c r="D18" s="111" t="s">
        <v>77</v>
      </c>
      <c r="E18" s="112"/>
      <c r="F18" s="108"/>
      <c r="G18" s="199"/>
    </row>
    <row r="19" spans="2:7" ht="4.5" customHeight="1">
      <c r="B19" s="237"/>
      <c r="C19" s="238"/>
      <c r="D19" s="238"/>
      <c r="E19" s="105"/>
      <c r="F19" s="105"/>
      <c r="G19" s="199"/>
    </row>
    <row r="20" spans="2:7" ht="15" customHeight="1">
      <c r="B20" s="241" t="s">
        <v>78</v>
      </c>
      <c r="C20" s="111"/>
      <c r="D20" s="111" t="s">
        <v>79</v>
      </c>
      <c r="E20" s="112"/>
      <c r="F20" s="108"/>
      <c r="G20" s="199"/>
    </row>
    <row r="21" spans="2:7" ht="4.5" customHeight="1">
      <c r="B21" s="242"/>
      <c r="C21" s="238"/>
      <c r="D21" s="105"/>
      <c r="E21" s="105"/>
      <c r="F21" s="105"/>
      <c r="G21" s="199"/>
    </row>
    <row r="22" spans="2:7" ht="15" customHeight="1">
      <c r="B22" s="241" t="s">
        <v>47</v>
      </c>
      <c r="C22" s="111"/>
      <c r="D22" s="112"/>
      <c r="E22" s="112"/>
      <c r="F22" s="108"/>
      <c r="G22" s="199"/>
    </row>
    <row r="23" spans="2:7" ht="15" customHeight="1">
      <c r="B23" s="362" t="s">
        <v>80</v>
      </c>
      <c r="C23" s="354"/>
      <c r="D23" s="354"/>
      <c r="E23" s="115"/>
      <c r="F23" s="116"/>
      <c r="G23" s="199"/>
    </row>
    <row r="24" spans="2:7" ht="15" customHeight="1">
      <c r="B24" s="363"/>
      <c r="C24" s="357"/>
      <c r="D24" s="357"/>
      <c r="E24" s="105"/>
      <c r="F24" s="109"/>
      <c r="G24" s="199"/>
    </row>
    <row r="25" spans="2:7" ht="15" customHeight="1">
      <c r="B25" s="363"/>
      <c r="C25" s="357"/>
      <c r="D25" s="357"/>
      <c r="E25" s="105"/>
      <c r="F25" s="109"/>
      <c r="G25" s="199"/>
    </row>
    <row r="26" spans="2:7" ht="15" customHeight="1">
      <c r="B26" s="363"/>
      <c r="C26" s="357"/>
      <c r="D26" s="357"/>
      <c r="E26" s="105"/>
      <c r="F26" s="109"/>
      <c r="G26" s="199"/>
    </row>
    <row r="27" spans="2:7" ht="15" customHeight="1">
      <c r="B27" s="363"/>
      <c r="C27" s="357"/>
      <c r="D27" s="357"/>
      <c r="E27" s="105"/>
      <c r="F27" s="109"/>
      <c r="G27" s="199"/>
    </row>
    <row r="28" spans="2:7" ht="27.75" customHeight="1">
      <c r="B28" s="364"/>
      <c r="C28" s="360"/>
      <c r="D28" s="360"/>
      <c r="E28" s="113"/>
      <c r="F28" s="110"/>
      <c r="G28" s="199"/>
    </row>
    <row r="29" spans="2:7" ht="5.25" customHeight="1">
      <c r="B29" s="198"/>
      <c r="C29" s="105"/>
      <c r="D29" s="105"/>
      <c r="E29" s="105"/>
      <c r="F29" s="105"/>
      <c r="G29" s="199"/>
    </row>
    <row r="30" spans="2:7" ht="18.75">
      <c r="B30" s="241" t="s">
        <v>48</v>
      </c>
      <c r="C30" s="111" t="s">
        <v>81</v>
      </c>
      <c r="D30" s="112"/>
      <c r="E30" s="112"/>
      <c r="F30" s="108"/>
      <c r="G30" s="199"/>
    </row>
    <row r="31" spans="2:7" ht="6" customHeight="1">
      <c r="B31" s="198"/>
      <c r="C31" s="105"/>
      <c r="D31" s="105"/>
      <c r="E31" s="105"/>
      <c r="F31" s="105"/>
      <c r="G31" s="199"/>
    </row>
    <row r="32" spans="2:7" ht="18.95" customHeight="1">
      <c r="B32" s="241" t="s">
        <v>82</v>
      </c>
      <c r="C32" s="112"/>
      <c r="D32" s="112"/>
      <c r="E32" s="112"/>
      <c r="F32" s="112"/>
      <c r="G32" s="243"/>
    </row>
    <row r="33" spans="2:10" ht="15.75">
      <c r="B33" s="244" t="s">
        <v>83</v>
      </c>
      <c r="C33" s="105"/>
      <c r="D33" s="105"/>
      <c r="E33" s="105"/>
      <c r="F33" s="105"/>
      <c r="G33" s="199"/>
    </row>
    <row r="34" spans="2:10" ht="15.75">
      <c r="B34" s="244" t="s">
        <v>84</v>
      </c>
      <c r="C34" s="105"/>
      <c r="D34" s="105"/>
      <c r="E34" s="105"/>
      <c r="F34" s="105"/>
      <c r="G34" s="199"/>
    </row>
    <row r="35" spans="2:10" ht="15.75">
      <c r="B35" s="244" t="s">
        <v>85</v>
      </c>
      <c r="C35" s="105"/>
      <c r="D35" s="105"/>
      <c r="E35" s="105"/>
      <c r="F35" s="105"/>
      <c r="G35" s="199"/>
    </row>
    <row r="36" spans="2:10" ht="16.5" thickBot="1">
      <c r="B36" s="245" t="s">
        <v>86</v>
      </c>
      <c r="C36" s="103"/>
      <c r="D36" s="103"/>
      <c r="E36" s="103"/>
      <c r="F36" s="103"/>
      <c r="G36" s="234"/>
    </row>
    <row r="37" spans="2:10" ht="15.75" thickBot="1">
      <c r="B37" s="105"/>
      <c r="C37" s="105"/>
      <c r="D37" s="105"/>
      <c r="E37" s="105"/>
      <c r="F37" s="105"/>
      <c r="G37" s="105"/>
    </row>
    <row r="38" spans="2:10" ht="15.75" customHeight="1">
      <c r="B38" s="202" t="s">
        <v>87</v>
      </c>
      <c r="C38" s="203"/>
      <c r="D38" s="203"/>
      <c r="E38" s="203"/>
      <c r="F38" s="203"/>
      <c r="G38" s="204"/>
    </row>
    <row r="39" spans="2:10" ht="3.75" customHeight="1">
      <c r="B39" s="205"/>
      <c r="G39" s="206"/>
    </row>
    <row r="40" spans="2:10" ht="15" customHeight="1">
      <c r="B40" s="207" t="s">
        <v>88</v>
      </c>
      <c r="C40" s="208"/>
      <c r="D40" s="208"/>
      <c r="E40" s="209"/>
      <c r="F40" s="209"/>
      <c r="G40" s="210"/>
    </row>
    <row r="41" spans="2:10" ht="17.45" customHeight="1">
      <c r="B41" s="211" t="s">
        <v>89</v>
      </c>
      <c r="C41" s="56"/>
      <c r="D41" s="67" t="s">
        <v>90</v>
      </c>
      <c r="E41" s="57"/>
      <c r="F41" s="68" t="s">
        <v>91</v>
      </c>
      <c r="G41" s="212"/>
    </row>
    <row r="42" spans="2:10" ht="15" customHeight="1">
      <c r="B42" s="213">
        <v>120</v>
      </c>
      <c r="C42" s="214"/>
      <c r="D42" s="214">
        <v>120</v>
      </c>
      <c r="E42" s="215"/>
      <c r="F42" s="216">
        <v>1.4</v>
      </c>
      <c r="G42" s="217"/>
      <c r="J42" s="141"/>
    </row>
    <row r="43" spans="2:10" ht="15" customHeight="1">
      <c r="B43" s="207">
        <v>125</v>
      </c>
      <c r="C43" s="218"/>
      <c r="D43" s="218">
        <v>123</v>
      </c>
      <c r="E43" s="219"/>
      <c r="F43" s="220">
        <v>1.5</v>
      </c>
      <c r="G43" s="217"/>
      <c r="J43" s="141"/>
    </row>
    <row r="44" spans="2:10" ht="15" customHeight="1">
      <c r="B44" s="213">
        <v>130</v>
      </c>
      <c r="C44" s="214"/>
      <c r="D44" s="214">
        <v>120</v>
      </c>
      <c r="E44" s="215"/>
      <c r="F44" s="216">
        <v>1.6</v>
      </c>
      <c r="G44" s="221"/>
      <c r="J44" s="141"/>
    </row>
    <row r="45" spans="2:10" ht="15" customHeight="1">
      <c r="B45" s="207">
        <v>140</v>
      </c>
      <c r="C45" s="222"/>
      <c r="D45" s="218">
        <v>120</v>
      </c>
      <c r="E45" s="3"/>
      <c r="F45" s="220">
        <v>1.8</v>
      </c>
      <c r="G45" s="221"/>
      <c r="J45" s="141"/>
    </row>
    <row r="46" spans="2:10" ht="15" customHeight="1">
      <c r="B46" s="213">
        <v>150</v>
      </c>
      <c r="C46" s="214"/>
      <c r="D46" s="214">
        <v>120</v>
      </c>
      <c r="E46" s="214"/>
      <c r="F46" s="216">
        <v>2.12</v>
      </c>
      <c r="G46" s="221"/>
      <c r="J46" s="141"/>
    </row>
    <row r="47" spans="2:10" ht="15" customHeight="1">
      <c r="B47" s="213">
        <v>160</v>
      </c>
      <c r="C47" s="214"/>
      <c r="D47" s="214">
        <v>120</v>
      </c>
      <c r="E47" s="214"/>
      <c r="F47" s="216">
        <v>2.4</v>
      </c>
      <c r="G47" s="221"/>
      <c r="J47" s="141"/>
    </row>
    <row r="48" spans="2:10" ht="15" customHeight="1">
      <c r="B48" s="211">
        <v>160</v>
      </c>
      <c r="C48" s="56"/>
      <c r="D48" s="56">
        <v>130</v>
      </c>
      <c r="E48" s="56"/>
      <c r="F48" s="58">
        <v>2.6</v>
      </c>
      <c r="G48" s="223"/>
      <c r="J48" s="141"/>
    </row>
    <row r="49" spans="2:7" ht="3.75" customHeight="1">
      <c r="B49" s="213"/>
      <c r="C49" s="214"/>
      <c r="D49" s="214"/>
      <c r="E49" s="214"/>
      <c r="F49" s="214"/>
      <c r="G49" s="221"/>
    </row>
    <row r="50" spans="2:7" ht="15" customHeight="1">
      <c r="B50" s="224" t="s">
        <v>92</v>
      </c>
      <c r="C50" s="142"/>
      <c r="D50" s="142"/>
      <c r="E50" s="142"/>
      <c r="F50" s="142"/>
      <c r="G50" s="225"/>
    </row>
    <row r="51" spans="2:7" ht="17.25" customHeight="1">
      <c r="B51" s="226" t="s">
        <v>93</v>
      </c>
      <c r="C51" s="137" t="s">
        <v>94</v>
      </c>
      <c r="D51" s="67" t="s">
        <v>90</v>
      </c>
      <c r="E51" s="56"/>
      <c r="F51" s="67" t="s">
        <v>95</v>
      </c>
      <c r="G51" s="223"/>
    </row>
    <row r="52" spans="2:7" ht="15" customHeight="1">
      <c r="B52" s="213">
        <v>80</v>
      </c>
      <c r="C52" s="214">
        <v>80</v>
      </c>
      <c r="D52" s="214">
        <v>120</v>
      </c>
      <c r="E52" s="214"/>
      <c r="F52" s="227">
        <f>+B52*C52*D52/1000000</f>
        <v>0.76800000000000002</v>
      </c>
      <c r="G52" s="221"/>
    </row>
    <row r="53" spans="2:7" ht="15" customHeight="1">
      <c r="B53" s="213">
        <v>80</v>
      </c>
      <c r="C53" s="214">
        <v>80</v>
      </c>
      <c r="D53" s="214">
        <v>160</v>
      </c>
      <c r="E53" s="214"/>
      <c r="F53" s="227">
        <f>+B53*C53*D53/1000000</f>
        <v>1.024</v>
      </c>
      <c r="G53" s="228"/>
    </row>
    <row r="54" spans="2:7" ht="15" customHeight="1">
      <c r="B54" s="213">
        <v>100</v>
      </c>
      <c r="C54" s="214">
        <v>80</v>
      </c>
      <c r="D54" s="214">
        <v>120</v>
      </c>
      <c r="E54" s="214"/>
      <c r="F54" s="227">
        <v>1</v>
      </c>
      <c r="G54" s="228"/>
    </row>
    <row r="55" spans="2:7" ht="15" customHeight="1">
      <c r="B55" s="213">
        <v>100</v>
      </c>
      <c r="C55" s="214">
        <v>80</v>
      </c>
      <c r="D55" s="214">
        <v>160</v>
      </c>
      <c r="E55" s="214"/>
      <c r="F55" s="227">
        <v>1.3</v>
      </c>
      <c r="G55" s="228"/>
    </row>
    <row r="56" spans="2:7" ht="15" customHeight="1">
      <c r="B56" s="213">
        <v>120</v>
      </c>
      <c r="C56" s="214">
        <v>70</v>
      </c>
      <c r="D56" s="214">
        <v>140</v>
      </c>
      <c r="E56" s="214"/>
      <c r="F56" s="227">
        <f t="shared" ref="F56:F59" si="0">+B56*C56*D56/1000000</f>
        <v>1.1759999999999999</v>
      </c>
      <c r="G56" s="228"/>
    </row>
    <row r="57" spans="2:7" ht="15" customHeight="1">
      <c r="B57" s="213">
        <v>120</v>
      </c>
      <c r="C57" s="214">
        <v>70</v>
      </c>
      <c r="D57" s="214">
        <v>170</v>
      </c>
      <c r="E57" s="214"/>
      <c r="F57" s="227">
        <f t="shared" si="0"/>
        <v>1.4279999999999999</v>
      </c>
      <c r="G57" s="228"/>
    </row>
    <row r="58" spans="2:7" ht="18" customHeight="1">
      <c r="B58" s="213">
        <v>120</v>
      </c>
      <c r="C58" s="214">
        <v>90</v>
      </c>
      <c r="D58" s="214">
        <v>140</v>
      </c>
      <c r="E58" s="214"/>
      <c r="F58" s="227">
        <f t="shared" si="0"/>
        <v>1.512</v>
      </c>
      <c r="G58" s="228"/>
    </row>
    <row r="59" spans="2:7" ht="15" customHeight="1">
      <c r="B59" s="211">
        <v>120</v>
      </c>
      <c r="C59" s="56">
        <v>90</v>
      </c>
      <c r="D59" s="56">
        <v>170</v>
      </c>
      <c r="E59" s="56"/>
      <c r="F59" s="138">
        <f t="shared" si="0"/>
        <v>1.8360000000000001</v>
      </c>
      <c r="G59" s="212"/>
    </row>
    <row r="60" spans="2:7" ht="4.5" customHeight="1">
      <c r="B60" s="213"/>
      <c r="C60" s="214"/>
      <c r="D60" s="214"/>
      <c r="E60" s="214"/>
      <c r="F60" s="214"/>
      <c r="G60" s="217"/>
    </row>
    <row r="61" spans="2:7" ht="15" customHeight="1">
      <c r="B61" s="207" t="s">
        <v>96</v>
      </c>
      <c r="C61" s="214"/>
      <c r="D61" s="214"/>
      <c r="E61" s="214"/>
      <c r="F61" s="214"/>
      <c r="G61" s="217"/>
    </row>
    <row r="62" spans="2:7" ht="17.25" customHeight="1">
      <c r="B62" s="229" t="s">
        <v>97</v>
      </c>
      <c r="C62" s="59"/>
      <c r="D62" s="67" t="s">
        <v>90</v>
      </c>
      <c r="E62" s="56"/>
      <c r="F62" s="56"/>
      <c r="G62" s="212"/>
    </row>
    <row r="63" spans="2:7" ht="15" customHeight="1">
      <c r="B63" s="213"/>
      <c r="C63" s="214"/>
      <c r="D63" s="214">
        <v>80</v>
      </c>
      <c r="E63" s="214"/>
      <c r="F63" s="214">
        <v>0.13</v>
      </c>
      <c r="G63" s="217"/>
    </row>
    <row r="64" spans="2:7" ht="15" customHeight="1">
      <c r="B64" s="213"/>
      <c r="C64" s="214"/>
      <c r="D64" s="214">
        <v>100</v>
      </c>
      <c r="E64" s="214"/>
      <c r="F64" s="214">
        <v>0.17</v>
      </c>
      <c r="G64" s="217"/>
    </row>
    <row r="65" spans="2:7" ht="15" customHeight="1">
      <c r="B65" s="211"/>
      <c r="C65" s="56"/>
      <c r="D65" s="56">
        <v>120</v>
      </c>
      <c r="E65" s="56"/>
      <c r="F65" s="60">
        <v>0.2</v>
      </c>
      <c r="G65" s="212"/>
    </row>
    <row r="66" spans="2:7" ht="15" hidden="1" customHeight="1">
      <c r="B66" s="347" t="s">
        <v>98</v>
      </c>
      <c r="C66" s="348"/>
      <c r="D66" s="348"/>
      <c r="E66" s="348"/>
      <c r="F66" s="348"/>
      <c r="G66" s="349"/>
    </row>
    <row r="67" spans="2:7" ht="15" customHeight="1" thickBot="1">
      <c r="B67" s="350"/>
      <c r="C67" s="351"/>
      <c r="D67" s="351"/>
      <c r="E67" s="351"/>
      <c r="F67" s="351"/>
      <c r="G67" s="352"/>
    </row>
    <row r="68" spans="2:7" ht="13.15" customHeight="1">
      <c r="B68" s="105"/>
      <c r="C68" s="105"/>
      <c r="D68" s="105"/>
      <c r="E68" s="105"/>
      <c r="F68" s="105"/>
      <c r="G68" s="105"/>
    </row>
    <row r="69" spans="2:7" ht="13.15" customHeight="1">
      <c r="B69" s="105"/>
      <c r="C69" s="105"/>
      <c r="D69" s="105"/>
      <c r="E69" s="105"/>
      <c r="F69" s="105"/>
      <c r="G69" s="105"/>
    </row>
    <row r="70" spans="2:7" ht="16.899999999999999" customHeight="1">
      <c r="B70" s="105"/>
      <c r="C70" s="105"/>
      <c r="D70" s="105"/>
      <c r="E70" s="105"/>
      <c r="F70" s="105"/>
      <c r="G70" s="105"/>
    </row>
    <row r="71" spans="2:7" ht="16.899999999999999" customHeight="1">
      <c r="B71" s="105"/>
      <c r="C71" s="105"/>
      <c r="D71" s="105"/>
      <c r="E71" s="105"/>
      <c r="F71" s="105"/>
      <c r="G71" s="105"/>
    </row>
    <row r="72" spans="2:7" ht="16.899999999999999" customHeight="1">
      <c r="B72" s="105"/>
      <c r="C72" s="105"/>
      <c r="D72" s="105"/>
      <c r="E72" s="105"/>
      <c r="F72" s="105"/>
      <c r="G72" s="105"/>
    </row>
    <row r="73" spans="2:7" ht="16.899999999999999" customHeight="1">
      <c r="B73" s="105"/>
      <c r="C73" s="105"/>
      <c r="D73" s="105"/>
      <c r="E73" s="105"/>
      <c r="F73" s="105"/>
      <c r="G73" s="105"/>
    </row>
    <row r="74" spans="2:7" ht="16.899999999999999" customHeight="1">
      <c r="B74" s="105"/>
      <c r="C74" s="105"/>
      <c r="D74" s="105"/>
      <c r="E74" s="105"/>
      <c r="F74" s="105"/>
      <c r="G74" s="105"/>
    </row>
    <row r="75" spans="2:7" ht="16.899999999999999" customHeight="1">
      <c r="B75" s="105"/>
      <c r="C75" s="105"/>
      <c r="D75" s="105"/>
      <c r="E75" s="105"/>
      <c r="F75" s="105"/>
      <c r="G75" s="105"/>
    </row>
    <row r="76" spans="2:7" ht="16.899999999999999" customHeight="1">
      <c r="B76" s="105"/>
      <c r="C76" s="105"/>
      <c r="D76" s="105"/>
      <c r="E76" s="105"/>
      <c r="F76" s="105"/>
      <c r="G76" s="105"/>
    </row>
    <row r="77" spans="2:7" ht="46.9" customHeight="1">
      <c r="B77" s="105"/>
      <c r="C77" s="105"/>
      <c r="D77" s="105"/>
      <c r="E77" s="105"/>
      <c r="F77" s="105"/>
      <c r="G77" s="105"/>
    </row>
    <row r="78" spans="2:7" ht="18" customHeight="1">
      <c r="B78" s="105"/>
      <c r="C78" s="105"/>
      <c r="D78" s="105"/>
      <c r="E78" s="105"/>
      <c r="F78" s="105"/>
      <c r="G78" s="105"/>
    </row>
    <row r="79" spans="2:7" ht="16.5" customHeight="1">
      <c r="B79" s="105"/>
      <c r="C79" s="105"/>
      <c r="D79" s="105"/>
      <c r="E79" s="105"/>
      <c r="F79" s="105"/>
      <c r="G79" s="105"/>
    </row>
    <row r="80" spans="2:7" ht="18.75" customHeight="1">
      <c r="B80" s="105"/>
      <c r="C80" s="105"/>
      <c r="D80" s="105"/>
      <c r="E80" s="105"/>
      <c r="F80" s="105"/>
      <c r="G80" s="105"/>
    </row>
    <row r="81" spans="2:7" ht="18.75" customHeight="1">
      <c r="B81" s="105"/>
      <c r="C81" s="105"/>
      <c r="D81" s="105"/>
      <c r="E81" s="105"/>
      <c r="F81" s="105"/>
      <c r="G81" s="105"/>
    </row>
    <row r="82" spans="2:7" ht="18.75" customHeight="1">
      <c r="B82" s="105"/>
      <c r="C82" s="105"/>
      <c r="D82" s="105"/>
      <c r="E82" s="105"/>
      <c r="F82" s="105"/>
      <c r="G82" s="105"/>
    </row>
    <row r="83" spans="2:7" ht="18.75" customHeight="1">
      <c r="B83" s="105"/>
      <c r="C83" s="105"/>
      <c r="D83" s="105"/>
      <c r="E83" s="105"/>
      <c r="F83" s="105"/>
      <c r="G83" s="105"/>
    </row>
    <row r="84" spans="2:7" ht="18.75" customHeight="1">
      <c r="B84" s="105"/>
      <c r="C84" s="105"/>
      <c r="D84" s="105"/>
      <c r="E84" s="105"/>
      <c r="F84" s="105"/>
      <c r="G84" s="105"/>
    </row>
    <row r="85" spans="2:7" ht="18.75" customHeight="1">
      <c r="B85" s="105"/>
      <c r="C85" s="105"/>
      <c r="D85" s="105"/>
      <c r="E85" s="105"/>
      <c r="F85" s="105"/>
      <c r="G85" s="105"/>
    </row>
    <row r="86" spans="2:7" ht="18.75" customHeight="1">
      <c r="B86" s="105"/>
      <c r="C86" s="105"/>
      <c r="D86" s="105"/>
      <c r="E86" s="105"/>
      <c r="F86" s="105"/>
      <c r="G86" s="105"/>
    </row>
    <row r="87" spans="2:7" ht="18.75" customHeight="1">
      <c r="B87" s="105"/>
      <c r="C87" s="105"/>
      <c r="D87" s="105"/>
      <c r="E87" s="105"/>
      <c r="F87" s="105"/>
      <c r="G87" s="105"/>
    </row>
    <row r="88" spans="2:7" ht="18.75" customHeight="1">
      <c r="B88" s="105"/>
      <c r="C88" s="105"/>
      <c r="D88" s="105"/>
      <c r="E88" s="105"/>
      <c r="F88" s="105"/>
      <c r="G88" s="105"/>
    </row>
    <row r="89" spans="2:7" ht="12.75" customHeight="1">
      <c r="B89" s="105"/>
      <c r="C89" s="105"/>
      <c r="D89" s="105"/>
      <c r="E89" s="105"/>
      <c r="F89" s="105"/>
      <c r="G89" s="105"/>
    </row>
    <row r="90" spans="2:7" ht="12.75" customHeight="1">
      <c r="B90" s="105"/>
      <c r="C90" s="105"/>
      <c r="D90" s="105"/>
      <c r="E90" s="105"/>
      <c r="F90" s="105"/>
      <c r="G90" s="105"/>
    </row>
    <row r="91" spans="2:7" ht="12.75" customHeight="1">
      <c r="B91" s="105"/>
      <c r="C91" s="105"/>
      <c r="D91" s="105"/>
      <c r="E91" s="105"/>
      <c r="F91" s="105"/>
      <c r="G91" s="105"/>
    </row>
    <row r="92" spans="2:7" ht="12.75" customHeight="1">
      <c r="B92" s="105"/>
      <c r="C92" s="105"/>
      <c r="D92" s="105"/>
      <c r="E92" s="105"/>
      <c r="F92" s="105"/>
      <c r="G92" s="105"/>
    </row>
    <row r="93" spans="2:7" ht="13.15" customHeight="1">
      <c r="B93" s="105"/>
      <c r="C93" s="105"/>
      <c r="D93" s="105"/>
      <c r="E93" s="105"/>
      <c r="F93" s="105"/>
      <c r="G93" s="105"/>
    </row>
    <row r="94" spans="2:7" ht="19.5" customHeight="1" thickBot="1">
      <c r="B94" s="105"/>
      <c r="C94" s="105"/>
      <c r="D94" s="105"/>
      <c r="E94" s="105"/>
      <c r="F94" s="105"/>
      <c r="G94" s="105"/>
    </row>
    <row r="95" spans="2:7" ht="17.25" customHeight="1">
      <c r="B95" s="167" t="s">
        <v>99</v>
      </c>
      <c r="C95" s="168"/>
      <c r="D95" s="168"/>
      <c r="E95" s="168"/>
      <c r="F95" s="168"/>
      <c r="G95" s="169"/>
    </row>
    <row r="96" spans="2:7" ht="17.25" customHeight="1">
      <c r="B96" s="341" t="s">
        <v>100</v>
      </c>
      <c r="C96" s="342"/>
      <c r="D96" s="342"/>
      <c r="E96" s="342"/>
      <c r="F96" s="342"/>
      <c r="G96" s="170"/>
    </row>
    <row r="97" spans="2:7" ht="20.25" customHeight="1">
      <c r="B97" s="343"/>
      <c r="C97" s="344"/>
      <c r="D97" s="344"/>
      <c r="E97" s="344"/>
      <c r="F97" s="344"/>
      <c r="G97" s="171"/>
    </row>
    <row r="98" spans="2:7" ht="15" customHeight="1">
      <c r="B98" s="172" t="s">
        <v>101</v>
      </c>
      <c r="C98" s="173">
        <v>100</v>
      </c>
      <c r="D98" s="173" t="s">
        <v>102</v>
      </c>
      <c r="E98" s="173"/>
      <c r="F98" s="173"/>
      <c r="G98" s="174"/>
    </row>
    <row r="99" spans="2:7" ht="15" customHeight="1">
      <c r="B99" s="172"/>
      <c r="C99" s="173">
        <v>120</v>
      </c>
      <c r="D99" s="173" t="s">
        <v>103</v>
      </c>
      <c r="E99" s="173"/>
      <c r="F99" s="173"/>
      <c r="G99" s="174"/>
    </row>
    <row r="100" spans="2:7" ht="15" customHeight="1">
      <c r="B100" s="172"/>
      <c r="C100" s="173">
        <v>155</v>
      </c>
      <c r="D100" s="173" t="s">
        <v>104</v>
      </c>
      <c r="E100" s="173"/>
      <c r="F100" s="173"/>
      <c r="G100" s="174"/>
    </row>
    <row r="101" spans="2:7" ht="15" customHeight="1">
      <c r="B101" s="172"/>
      <c r="C101" s="173">
        <v>190</v>
      </c>
      <c r="D101" s="173" t="s">
        <v>105</v>
      </c>
      <c r="E101" s="173"/>
      <c r="F101" s="173"/>
      <c r="G101" s="174"/>
    </row>
    <row r="102" spans="2:7" ht="15" customHeight="1">
      <c r="B102" s="172"/>
      <c r="C102" s="173">
        <v>200</v>
      </c>
      <c r="D102" s="173" t="s">
        <v>106</v>
      </c>
      <c r="E102" s="173"/>
      <c r="F102" s="173"/>
      <c r="G102" s="174"/>
    </row>
    <row r="103" spans="2:7" ht="15" customHeight="1">
      <c r="B103" s="175"/>
      <c r="C103" s="173">
        <v>220</v>
      </c>
      <c r="D103" s="173" t="s">
        <v>107</v>
      </c>
      <c r="E103" s="173"/>
      <c r="F103" s="173"/>
      <c r="G103" s="174"/>
    </row>
    <row r="104" spans="2:7" ht="15" customHeight="1">
      <c r="B104" s="175"/>
      <c r="C104" s="173">
        <v>190</v>
      </c>
      <c r="D104" s="173" t="s">
        <v>108</v>
      </c>
      <c r="E104" s="173"/>
      <c r="F104" s="173"/>
      <c r="G104" s="174"/>
    </row>
    <row r="105" spans="2:7" ht="15" customHeight="1">
      <c r="B105" s="175"/>
      <c r="C105" s="173">
        <v>210</v>
      </c>
      <c r="D105" s="173" t="s">
        <v>109</v>
      </c>
      <c r="E105" s="173"/>
      <c r="F105" s="173"/>
      <c r="G105" s="174"/>
    </row>
    <row r="106" spans="2:7" ht="18">
      <c r="B106" s="175"/>
      <c r="C106" s="173">
        <v>230</v>
      </c>
      <c r="D106" s="173" t="s">
        <v>110</v>
      </c>
      <c r="E106" s="173"/>
      <c r="F106" s="173"/>
      <c r="G106" s="174"/>
    </row>
    <row r="107" spans="2:7" ht="18">
      <c r="B107" s="175"/>
      <c r="C107" s="173">
        <v>240</v>
      </c>
      <c r="D107" s="173" t="s">
        <v>111</v>
      </c>
      <c r="E107" s="173"/>
      <c r="F107" s="173"/>
      <c r="G107" s="174"/>
    </row>
    <row r="108" spans="2:7" ht="18">
      <c r="B108" s="176" t="s">
        <v>92</v>
      </c>
      <c r="C108" s="177">
        <v>180</v>
      </c>
      <c r="D108" s="177" t="s">
        <v>112</v>
      </c>
      <c r="E108" s="177"/>
      <c r="F108" s="177"/>
      <c r="G108" s="178"/>
    </row>
    <row r="109" spans="2:7" ht="18">
      <c r="B109" s="179"/>
      <c r="C109" s="177">
        <v>240</v>
      </c>
      <c r="D109" s="177" t="s">
        <v>113</v>
      </c>
      <c r="E109" s="177"/>
      <c r="F109" s="177"/>
      <c r="G109" s="178"/>
    </row>
    <row r="110" spans="2:7" ht="18">
      <c r="B110" s="180" t="s">
        <v>114</v>
      </c>
      <c r="C110" s="181">
        <v>115</v>
      </c>
      <c r="D110" s="181" t="s">
        <v>115</v>
      </c>
      <c r="E110" s="181"/>
      <c r="F110" s="181"/>
      <c r="G110" s="182"/>
    </row>
    <row r="111" spans="2:7" ht="18">
      <c r="B111" s="183"/>
      <c r="C111" s="181">
        <v>130</v>
      </c>
      <c r="D111" s="181" t="s">
        <v>116</v>
      </c>
      <c r="E111" s="181"/>
      <c r="F111" s="181"/>
      <c r="G111" s="182"/>
    </row>
    <row r="112" spans="2:7" ht="18">
      <c r="B112" s="184" t="s">
        <v>117</v>
      </c>
      <c r="C112" s="185">
        <v>82</v>
      </c>
      <c r="D112" s="185" t="s">
        <v>118</v>
      </c>
      <c r="E112" s="185"/>
      <c r="F112" s="185"/>
      <c r="G112" s="186"/>
    </row>
    <row r="113" spans="2:9" ht="18">
      <c r="B113" s="184"/>
      <c r="C113" s="185">
        <v>90</v>
      </c>
      <c r="D113" s="185" t="s">
        <v>119</v>
      </c>
      <c r="E113" s="185"/>
      <c r="F113" s="185"/>
      <c r="G113" s="186"/>
    </row>
    <row r="114" spans="2:9" ht="18">
      <c r="B114" s="184"/>
      <c r="C114" s="185">
        <v>96</v>
      </c>
      <c r="D114" s="185" t="s">
        <v>120</v>
      </c>
      <c r="E114" s="185"/>
      <c r="F114" s="185"/>
      <c r="G114" s="186"/>
    </row>
    <row r="115" spans="2:9" ht="18">
      <c r="B115" s="184"/>
      <c r="C115" s="185">
        <v>150</v>
      </c>
      <c r="D115" s="185" t="s">
        <v>121</v>
      </c>
      <c r="E115" s="185"/>
      <c r="F115" s="185"/>
      <c r="G115" s="186"/>
    </row>
    <row r="116" spans="2:9" ht="18">
      <c r="B116" s="187"/>
      <c r="C116" s="185">
        <v>160</v>
      </c>
      <c r="D116" s="185" t="s">
        <v>122</v>
      </c>
      <c r="E116" s="185"/>
      <c r="F116" s="185"/>
      <c r="G116" s="186"/>
    </row>
    <row r="117" spans="2:9" ht="18">
      <c r="B117" s="187"/>
      <c r="C117" s="185">
        <v>200</v>
      </c>
      <c r="D117" s="185" t="s">
        <v>123</v>
      </c>
      <c r="E117" s="185"/>
      <c r="F117" s="185"/>
      <c r="G117" s="186"/>
    </row>
    <row r="118" spans="2:9" ht="18">
      <c r="B118" s="187"/>
      <c r="C118" s="185">
        <v>240</v>
      </c>
      <c r="D118" s="185" t="s">
        <v>124</v>
      </c>
      <c r="E118" s="185"/>
      <c r="F118" s="185"/>
      <c r="G118" s="186"/>
    </row>
    <row r="119" spans="2:9" ht="18">
      <c r="B119" s="188" t="s">
        <v>125</v>
      </c>
      <c r="C119" s="189">
        <v>100</v>
      </c>
      <c r="D119" s="189" t="s">
        <v>126</v>
      </c>
      <c r="E119" s="189"/>
      <c r="F119" s="189"/>
      <c r="G119" s="190"/>
    </row>
    <row r="120" spans="2:9" ht="18">
      <c r="B120" s="191"/>
      <c r="C120" s="189">
        <v>120</v>
      </c>
      <c r="D120" s="189" t="s">
        <v>127</v>
      </c>
      <c r="E120" s="189"/>
      <c r="F120" s="189"/>
      <c r="G120" s="190"/>
    </row>
    <row r="121" spans="2:9" ht="18">
      <c r="B121" s="191"/>
      <c r="C121" s="189">
        <v>150</v>
      </c>
      <c r="D121" s="189" t="s">
        <v>128</v>
      </c>
      <c r="E121" s="189"/>
      <c r="F121" s="189"/>
      <c r="G121" s="190"/>
    </row>
    <row r="122" spans="2:9" ht="18">
      <c r="B122" s="192" t="s">
        <v>129</v>
      </c>
      <c r="C122" s="193">
        <v>90</v>
      </c>
      <c r="D122" s="193" t="s">
        <v>130</v>
      </c>
      <c r="E122" s="193"/>
      <c r="F122" s="193"/>
      <c r="G122" s="194"/>
    </row>
    <row r="123" spans="2:9" ht="18">
      <c r="B123" s="195"/>
      <c r="C123" s="193">
        <v>100</v>
      </c>
      <c r="D123" s="193" t="s">
        <v>131</v>
      </c>
      <c r="E123" s="193"/>
      <c r="F123" s="193"/>
      <c r="G123" s="194"/>
    </row>
    <row r="124" spans="2:9" ht="18">
      <c r="B124" s="196"/>
      <c r="C124" s="139">
        <v>120</v>
      </c>
      <c r="D124" s="139" t="s">
        <v>132</v>
      </c>
      <c r="E124" s="139"/>
      <c r="F124" s="139"/>
      <c r="G124" s="197"/>
    </row>
    <row r="125" spans="2:9" ht="3" customHeight="1">
      <c r="B125" s="198"/>
      <c r="C125" s="105"/>
      <c r="D125" s="105"/>
      <c r="E125" s="105"/>
      <c r="F125" s="105"/>
      <c r="G125" s="199"/>
    </row>
    <row r="126" spans="2:9" ht="18" customHeight="1">
      <c r="B126" s="200" t="s">
        <v>133</v>
      </c>
      <c r="C126" s="115"/>
      <c r="D126" s="115"/>
      <c r="E126" s="115"/>
      <c r="F126" s="115"/>
      <c r="G126" s="201"/>
      <c r="H126" s="105"/>
    </row>
    <row r="127" spans="2:9" ht="15" customHeight="1">
      <c r="B127" s="335" t="s">
        <v>134</v>
      </c>
      <c r="C127" s="336"/>
      <c r="D127" s="336"/>
      <c r="E127" s="336"/>
      <c r="F127" s="336"/>
      <c r="G127" s="337"/>
      <c r="H127" s="106"/>
      <c r="I127" s="3"/>
    </row>
    <row r="128" spans="2:9" ht="15" customHeight="1">
      <c r="B128" s="335"/>
      <c r="C128" s="336"/>
      <c r="D128" s="336"/>
      <c r="E128" s="336"/>
      <c r="F128" s="336"/>
      <c r="G128" s="337"/>
      <c r="H128" s="106"/>
      <c r="I128" s="3"/>
    </row>
    <row r="129" spans="2:9" ht="15" customHeight="1" thickBot="1">
      <c r="B129" s="338"/>
      <c r="C129" s="339"/>
      <c r="D129" s="339"/>
      <c r="E129" s="339"/>
      <c r="F129" s="339"/>
      <c r="G129" s="340"/>
      <c r="H129" s="106"/>
      <c r="I129" s="3"/>
    </row>
    <row r="130" spans="2:9">
      <c r="B130" s="105"/>
      <c r="C130" s="105"/>
      <c r="D130" s="105"/>
      <c r="E130" s="105"/>
      <c r="F130" s="105"/>
      <c r="G130" s="105"/>
      <c r="H130" s="105"/>
    </row>
  </sheetData>
  <mergeCells count="6">
    <mergeCell ref="B127:G129"/>
    <mergeCell ref="B96:F97"/>
    <mergeCell ref="B12:B16"/>
    <mergeCell ref="B66:G67"/>
    <mergeCell ref="D12:F15"/>
    <mergeCell ref="B23:D2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8" fitToHeight="0" orientation="portrait" horizontalDpi="300" verticalDpi="300" r:id="rId1"/>
  <rowBreaks count="1" manualBreakCount="1">
    <brk id="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2"/>
  <sheetViews>
    <sheetView workbookViewId="0">
      <selection activeCell="O18" sqref="O18"/>
    </sheetView>
  </sheetViews>
  <sheetFormatPr defaultColWidth="8.85546875" defaultRowHeight="15"/>
  <cols>
    <col min="1" max="1" width="2.7109375" customWidth="1"/>
    <col min="2" max="2" width="6.42578125" customWidth="1"/>
    <col min="3" max="3" width="16.140625" bestFit="1" customWidth="1"/>
    <col min="4" max="4" width="6.28515625" bestFit="1" customWidth="1"/>
    <col min="5" max="5" width="6.140625" customWidth="1"/>
    <col min="6" max="6" width="9.7109375" customWidth="1"/>
    <col min="7" max="7" width="10" customWidth="1"/>
    <col min="8" max="8" width="9.28515625" customWidth="1"/>
    <col min="9" max="9" width="8.7109375" customWidth="1"/>
    <col min="10" max="10" width="8.42578125" customWidth="1"/>
    <col min="11" max="11" width="8.85546875" customWidth="1"/>
    <col min="12" max="12" width="9.7109375" customWidth="1"/>
    <col min="13" max="13" width="8.5703125" customWidth="1"/>
    <col min="14" max="14" width="23.85546875" customWidth="1"/>
  </cols>
  <sheetData>
    <row r="1" spans="2:14" ht="30" customHeight="1">
      <c r="B1" s="36" t="str">
        <f>"Uppskera "&amp;Spildur!B$5</f>
        <v>Uppskera 2026</v>
      </c>
      <c r="F1" s="61" t="s">
        <v>135</v>
      </c>
      <c r="G1" s="54"/>
      <c r="H1" s="54"/>
      <c r="I1" s="54"/>
      <c r="J1" s="54"/>
      <c r="N1" s="37" t="s">
        <v>40</v>
      </c>
    </row>
    <row r="2" spans="2:14" ht="20.25" customHeight="1">
      <c r="B2" s="38" t="s">
        <v>32</v>
      </c>
      <c r="C2" s="286" t="s">
        <v>136</v>
      </c>
      <c r="D2" s="286"/>
      <c r="E2" s="286"/>
      <c r="F2" s="286"/>
      <c r="G2" s="287" t="s">
        <v>41</v>
      </c>
      <c r="H2" s="287"/>
      <c r="I2" s="286" t="s">
        <v>137</v>
      </c>
      <c r="J2" s="286"/>
      <c r="K2" s="286"/>
      <c r="L2" s="286"/>
      <c r="M2" s="117" t="s">
        <v>5</v>
      </c>
      <c r="N2" s="8">
        <v>9999991</v>
      </c>
    </row>
    <row r="3" spans="2:14" ht="12" customHeight="1" thickBot="1">
      <c r="B3" s="122"/>
      <c r="C3" s="123"/>
      <c r="D3" s="123"/>
      <c r="E3" s="123"/>
      <c r="F3" s="123"/>
      <c r="G3" s="31"/>
      <c r="H3" s="31"/>
      <c r="I3" s="123"/>
      <c r="J3" s="123"/>
      <c r="K3" s="123"/>
      <c r="L3" s="123"/>
      <c r="M3" s="121"/>
      <c r="N3" s="123"/>
    </row>
    <row r="4" spans="2:14" ht="30.75" customHeight="1">
      <c r="B4" s="62" t="s">
        <v>138</v>
      </c>
      <c r="C4" s="21" t="s">
        <v>69</v>
      </c>
      <c r="D4" s="21" t="s">
        <v>8</v>
      </c>
      <c r="E4" s="27" t="s">
        <v>43</v>
      </c>
      <c r="F4" s="63" t="s">
        <v>44</v>
      </c>
      <c r="G4" s="27" t="s">
        <v>139</v>
      </c>
      <c r="H4" s="27" t="s">
        <v>46</v>
      </c>
      <c r="I4" s="76" t="s">
        <v>47</v>
      </c>
      <c r="J4" s="27" t="s">
        <v>48</v>
      </c>
      <c r="K4" s="27" t="s">
        <v>49</v>
      </c>
      <c r="L4" s="27" t="s">
        <v>50</v>
      </c>
      <c r="M4" s="28" t="s">
        <v>51</v>
      </c>
      <c r="N4" s="29" t="s">
        <v>52</v>
      </c>
    </row>
    <row r="5" spans="2:14" ht="15.95" customHeight="1">
      <c r="B5" s="18">
        <v>1</v>
      </c>
      <c r="C5" s="12" t="s">
        <v>140</v>
      </c>
      <c r="D5" s="33">
        <v>1</v>
      </c>
      <c r="E5" s="51">
        <v>1</v>
      </c>
      <c r="F5" s="51"/>
      <c r="G5" s="17">
        <v>46193</v>
      </c>
      <c r="H5" s="17">
        <v>46194</v>
      </c>
      <c r="I5" s="51">
        <v>1</v>
      </c>
      <c r="J5" s="51">
        <v>10</v>
      </c>
      <c r="K5" s="17" t="s">
        <v>141</v>
      </c>
      <c r="L5" s="77">
        <v>1.9</v>
      </c>
      <c r="M5" s="78">
        <v>200</v>
      </c>
      <c r="N5" s="52" t="s">
        <v>142</v>
      </c>
    </row>
    <row r="6" spans="2:14" ht="15.95" customHeight="1">
      <c r="B6" s="18">
        <v>2</v>
      </c>
      <c r="C6" s="12" t="s">
        <v>143</v>
      </c>
      <c r="D6" s="33">
        <v>2</v>
      </c>
      <c r="E6" s="51">
        <v>1</v>
      </c>
      <c r="F6" s="51"/>
      <c r="G6" s="17">
        <v>46204</v>
      </c>
      <c r="H6" s="17">
        <v>46207</v>
      </c>
      <c r="I6" s="51">
        <v>2</v>
      </c>
      <c r="J6" s="51">
        <v>25</v>
      </c>
      <c r="K6" s="17" t="s">
        <v>144</v>
      </c>
      <c r="L6" s="84">
        <v>1.1299999999999999</v>
      </c>
      <c r="M6" s="78">
        <v>240</v>
      </c>
      <c r="N6" s="52" t="s">
        <v>145</v>
      </c>
    </row>
    <row r="7" spans="2:14" ht="15.95" customHeight="1">
      <c r="B7" s="18">
        <v>3</v>
      </c>
      <c r="C7" s="12" t="s">
        <v>146</v>
      </c>
      <c r="D7" s="33">
        <v>6</v>
      </c>
      <c r="E7" s="51">
        <v>1</v>
      </c>
      <c r="F7" s="51"/>
      <c r="G7" s="17">
        <v>46230</v>
      </c>
      <c r="H7" s="17">
        <v>46231</v>
      </c>
      <c r="I7" s="51">
        <v>3</v>
      </c>
      <c r="J7" s="51">
        <v>1</v>
      </c>
      <c r="K7" s="17" t="s">
        <v>147</v>
      </c>
      <c r="L7" s="81">
        <v>160</v>
      </c>
      <c r="M7" s="78">
        <v>150</v>
      </c>
      <c r="N7" s="52" t="s">
        <v>148</v>
      </c>
    </row>
    <row r="8" spans="2:14" ht="15.95" customHeight="1">
      <c r="B8" s="18">
        <v>4</v>
      </c>
      <c r="C8" s="12" t="s">
        <v>149</v>
      </c>
      <c r="D8" s="33">
        <v>3.1</v>
      </c>
      <c r="E8" s="51">
        <v>2</v>
      </c>
      <c r="F8" s="51"/>
      <c r="G8" s="17">
        <v>46250</v>
      </c>
      <c r="H8" s="17">
        <v>46250</v>
      </c>
      <c r="I8" s="51">
        <v>1</v>
      </c>
      <c r="J8" s="51">
        <v>60</v>
      </c>
      <c r="K8" s="17" t="s">
        <v>141</v>
      </c>
      <c r="L8" s="77">
        <v>1.5</v>
      </c>
      <c r="M8" s="78">
        <v>100</v>
      </c>
      <c r="N8" s="52"/>
    </row>
    <row r="9" spans="2:14" ht="15.95" customHeight="1">
      <c r="B9" s="18">
        <v>5</v>
      </c>
      <c r="C9" s="12" t="s">
        <v>150</v>
      </c>
      <c r="D9" s="33">
        <v>0.8</v>
      </c>
      <c r="E9" s="51">
        <v>1</v>
      </c>
      <c r="F9" s="51"/>
      <c r="G9" s="17">
        <v>46213</v>
      </c>
      <c r="H9" s="17">
        <v>46216</v>
      </c>
      <c r="I9" s="51">
        <v>2</v>
      </c>
      <c r="J9" s="51">
        <v>150</v>
      </c>
      <c r="K9" s="17" t="s">
        <v>151</v>
      </c>
      <c r="L9" s="84">
        <v>0.17</v>
      </c>
      <c r="M9" s="78">
        <v>115</v>
      </c>
      <c r="N9" s="52" t="s">
        <v>152</v>
      </c>
    </row>
    <row r="10" spans="2:14" ht="15.95" customHeight="1">
      <c r="B10" s="18">
        <v>6</v>
      </c>
      <c r="C10" s="12" t="s">
        <v>153</v>
      </c>
      <c r="D10" s="33">
        <v>4.2</v>
      </c>
      <c r="E10" s="51">
        <v>1</v>
      </c>
      <c r="F10" s="77">
        <v>3</v>
      </c>
      <c r="G10" s="17">
        <v>46223</v>
      </c>
      <c r="H10" s="17">
        <v>46224</v>
      </c>
      <c r="I10" s="51">
        <v>1</v>
      </c>
      <c r="J10" s="51">
        <v>30</v>
      </c>
      <c r="K10" s="17" t="s">
        <v>151</v>
      </c>
      <c r="L10" s="77">
        <v>1.5</v>
      </c>
      <c r="M10" s="78">
        <v>170</v>
      </c>
      <c r="N10" s="52"/>
    </row>
    <row r="11" spans="2:14" ht="15.95" customHeight="1">
      <c r="B11" s="18"/>
      <c r="C11" s="12"/>
      <c r="D11" s="33"/>
      <c r="E11" s="1"/>
      <c r="F11" s="1"/>
      <c r="G11" s="1"/>
      <c r="H11" s="1"/>
      <c r="I11" s="1"/>
      <c r="J11" s="1"/>
      <c r="K11" s="1"/>
      <c r="L11" s="82"/>
      <c r="M11" s="79"/>
      <c r="N11" s="13"/>
    </row>
    <row r="12" spans="2:14" ht="15.95" customHeight="1">
      <c r="B12" s="18"/>
      <c r="C12" s="12"/>
      <c r="D12" s="33"/>
      <c r="E12" s="1"/>
      <c r="F12" s="1"/>
      <c r="G12" s="1"/>
      <c r="H12" s="1"/>
      <c r="I12" s="1"/>
      <c r="J12" s="1"/>
      <c r="K12" s="1"/>
      <c r="L12" s="82"/>
      <c r="M12" s="79"/>
      <c r="N12" s="13"/>
    </row>
    <row r="13" spans="2:14" ht="15.95" customHeight="1">
      <c r="B13" s="18"/>
      <c r="C13" s="12"/>
      <c r="D13" s="33"/>
      <c r="E13" s="1"/>
      <c r="F13" s="1"/>
      <c r="G13" s="1"/>
      <c r="H13" s="1"/>
      <c r="I13" s="1"/>
      <c r="J13" s="1"/>
      <c r="K13" s="1"/>
      <c r="L13" s="82"/>
      <c r="M13" s="79"/>
      <c r="N13" s="13"/>
    </row>
    <row r="14" spans="2:14" ht="15.95" customHeight="1">
      <c r="B14" s="18"/>
      <c r="C14" s="12"/>
      <c r="D14" s="33"/>
      <c r="E14" s="1"/>
      <c r="F14" s="1"/>
      <c r="G14" s="1"/>
      <c r="H14" s="1"/>
      <c r="I14" s="1"/>
      <c r="J14" s="1"/>
      <c r="K14" s="1"/>
      <c r="L14" s="82"/>
      <c r="M14" s="79"/>
      <c r="N14" s="13"/>
    </row>
    <row r="15" spans="2:14" ht="15.95" customHeight="1">
      <c r="B15" s="18"/>
      <c r="C15" s="12"/>
      <c r="D15" s="33"/>
      <c r="E15" s="1"/>
      <c r="F15" s="1"/>
      <c r="G15" s="1"/>
      <c r="H15" s="1"/>
      <c r="I15" s="1"/>
      <c r="J15" s="1"/>
      <c r="K15" s="1"/>
      <c r="L15" s="82"/>
      <c r="M15" s="79"/>
      <c r="N15" s="13"/>
    </row>
    <row r="16" spans="2:14" ht="15.95" customHeight="1">
      <c r="B16" s="18"/>
      <c r="C16" s="12"/>
      <c r="D16" s="33"/>
      <c r="E16" s="1"/>
      <c r="F16" s="1"/>
      <c r="G16" s="1"/>
      <c r="H16" s="1"/>
      <c r="I16" s="1"/>
      <c r="J16" s="1"/>
      <c r="K16" s="1"/>
      <c r="L16" s="82"/>
      <c r="M16" s="79"/>
      <c r="N16" s="13"/>
    </row>
    <row r="17" spans="2:18" ht="15.95" customHeight="1">
      <c r="B17" s="18"/>
      <c r="C17" s="12"/>
      <c r="D17" s="33"/>
      <c r="E17" s="1"/>
      <c r="F17" s="1"/>
      <c r="G17" s="1"/>
      <c r="H17" s="1"/>
      <c r="I17" s="1"/>
      <c r="J17" s="1"/>
      <c r="K17" s="1"/>
      <c r="L17" s="82"/>
      <c r="M17" s="79"/>
      <c r="N17" s="13"/>
    </row>
    <row r="18" spans="2:18" ht="15.95" customHeight="1">
      <c r="B18" s="18"/>
      <c r="C18" s="12"/>
      <c r="D18" s="33"/>
      <c r="E18" s="1"/>
      <c r="F18" s="1"/>
      <c r="G18" s="1"/>
      <c r="H18" s="1"/>
      <c r="I18" s="1"/>
      <c r="J18" s="1"/>
      <c r="K18" s="1"/>
      <c r="L18" s="82"/>
      <c r="M18" s="79"/>
      <c r="N18" s="13"/>
    </row>
    <row r="19" spans="2:18" ht="15.95" customHeight="1">
      <c r="B19" s="18"/>
      <c r="C19" s="12"/>
      <c r="D19" s="33"/>
      <c r="E19" s="1"/>
      <c r="F19" s="1"/>
      <c r="G19" s="1"/>
      <c r="H19" s="1"/>
      <c r="I19" s="1"/>
      <c r="J19" s="1"/>
      <c r="K19" s="1"/>
      <c r="L19" s="82"/>
      <c r="M19" s="79"/>
      <c r="N19" s="13"/>
      <c r="R19" t="s">
        <v>154</v>
      </c>
    </row>
    <row r="20" spans="2:18" ht="15.95" customHeight="1">
      <c r="B20" s="18"/>
      <c r="C20" s="12"/>
      <c r="D20" s="33"/>
      <c r="E20" s="1"/>
      <c r="F20" s="1"/>
      <c r="G20" s="1"/>
      <c r="H20" s="1"/>
      <c r="I20" s="1"/>
      <c r="J20" s="1"/>
      <c r="K20" s="1"/>
      <c r="L20" s="82"/>
      <c r="M20" s="79"/>
      <c r="N20" s="13"/>
    </row>
    <row r="21" spans="2:18" ht="15.95" customHeight="1">
      <c r="B21" s="18"/>
      <c r="C21" s="12"/>
      <c r="D21" s="33"/>
      <c r="E21" s="1"/>
      <c r="F21" s="1"/>
      <c r="G21" s="1"/>
      <c r="H21" s="1"/>
      <c r="I21" s="1"/>
      <c r="J21" s="1"/>
      <c r="K21" s="1"/>
      <c r="L21" s="82"/>
      <c r="M21" s="79"/>
      <c r="N21" s="13"/>
    </row>
    <row r="22" spans="2:18" ht="15.95" customHeight="1">
      <c r="B22" s="18"/>
      <c r="C22" s="12"/>
      <c r="D22" s="33"/>
      <c r="E22" s="1"/>
      <c r="F22" s="1"/>
      <c r="G22" s="1"/>
      <c r="H22" s="1"/>
      <c r="I22" s="1"/>
      <c r="J22" s="1"/>
      <c r="K22" s="1"/>
      <c r="L22" s="82"/>
      <c r="M22" s="79"/>
      <c r="N22" s="13"/>
    </row>
    <row r="23" spans="2:18" ht="15.95" customHeight="1">
      <c r="B23" s="18"/>
      <c r="C23" s="12"/>
      <c r="D23" s="33"/>
      <c r="E23" s="1"/>
      <c r="F23" s="1"/>
      <c r="G23" s="1"/>
      <c r="H23" s="1"/>
      <c r="I23" s="1"/>
      <c r="J23" s="1"/>
      <c r="K23" s="1"/>
      <c r="L23" s="82"/>
      <c r="M23" s="79"/>
      <c r="N23" s="13"/>
    </row>
    <row r="24" spans="2:18" ht="15.95" customHeight="1">
      <c r="B24" s="18"/>
      <c r="C24" s="12"/>
      <c r="D24" s="33"/>
      <c r="E24" s="1"/>
      <c r="F24" s="1"/>
      <c r="G24" s="1"/>
      <c r="H24" s="1"/>
      <c r="I24" s="1"/>
      <c r="J24" s="1"/>
      <c r="K24" s="1"/>
      <c r="L24" s="82"/>
      <c r="M24" s="79"/>
      <c r="N24" s="13"/>
    </row>
    <row r="25" spans="2:18" ht="15.95" customHeight="1">
      <c r="B25" s="18"/>
      <c r="C25" s="12"/>
      <c r="D25" s="33"/>
      <c r="E25" s="1"/>
      <c r="F25" s="1"/>
      <c r="G25" s="1"/>
      <c r="H25" s="1"/>
      <c r="I25" s="1"/>
      <c r="J25" s="1"/>
      <c r="K25" s="1"/>
      <c r="L25" s="82"/>
      <c r="M25" s="79"/>
      <c r="N25" s="13"/>
    </row>
    <row r="26" spans="2:18" ht="15.95" customHeight="1">
      <c r="B26" s="18"/>
      <c r="C26" s="12"/>
      <c r="D26" s="33"/>
      <c r="E26" s="1"/>
      <c r="F26" s="1"/>
      <c r="G26" s="1"/>
      <c r="H26" s="1"/>
      <c r="I26" s="1"/>
      <c r="J26" s="1"/>
      <c r="K26" s="1"/>
      <c r="L26" s="82"/>
      <c r="M26" s="79"/>
      <c r="N26" s="13"/>
    </row>
    <row r="27" spans="2:18" ht="15.95" customHeight="1">
      <c r="B27" s="18"/>
      <c r="C27" s="12"/>
      <c r="D27" s="33"/>
      <c r="E27" s="1"/>
      <c r="F27" s="1"/>
      <c r="G27" s="1"/>
      <c r="H27" s="1"/>
      <c r="I27" s="1"/>
      <c r="J27" s="1"/>
      <c r="K27" s="1"/>
      <c r="L27" s="82"/>
      <c r="M27" s="79"/>
      <c r="N27" s="13"/>
    </row>
    <row r="28" spans="2:18" ht="15.95" customHeight="1">
      <c r="B28" s="18"/>
      <c r="C28" s="12"/>
      <c r="D28" s="33"/>
      <c r="E28" s="1"/>
      <c r="F28" s="1"/>
      <c r="G28" s="1"/>
      <c r="H28" s="1"/>
      <c r="I28" s="1"/>
      <c r="J28" s="1"/>
      <c r="K28" s="1"/>
      <c r="L28" s="82"/>
      <c r="M28" s="79"/>
      <c r="N28" s="13"/>
    </row>
    <row r="29" spans="2:18" ht="15.95" customHeight="1">
      <c r="B29" s="18"/>
      <c r="C29" s="12"/>
      <c r="D29" s="33"/>
      <c r="E29" s="1"/>
      <c r="F29" s="1"/>
      <c r="G29" s="1"/>
      <c r="H29" s="1"/>
      <c r="I29" s="1"/>
      <c r="J29" s="1"/>
      <c r="K29" s="1"/>
      <c r="L29" s="82"/>
      <c r="M29" s="79"/>
      <c r="N29" s="13"/>
    </row>
    <row r="30" spans="2:18" ht="15.95" customHeight="1">
      <c r="B30" s="18"/>
      <c r="C30" s="12"/>
      <c r="D30" s="33"/>
      <c r="E30" s="1"/>
      <c r="F30" s="1"/>
      <c r="G30" s="1"/>
      <c r="H30" s="1"/>
      <c r="I30" s="1"/>
      <c r="J30" s="1"/>
      <c r="K30" s="1"/>
      <c r="L30" s="82"/>
      <c r="M30" s="79"/>
      <c r="N30" s="13"/>
    </row>
    <row r="31" spans="2:18" ht="15.95" customHeight="1">
      <c r="B31" s="18"/>
      <c r="C31" s="12"/>
      <c r="D31" s="33"/>
      <c r="E31" s="1"/>
      <c r="F31" s="1"/>
      <c r="G31" s="1"/>
      <c r="H31" s="1"/>
      <c r="I31" s="1"/>
      <c r="J31" s="1"/>
      <c r="K31" s="1"/>
      <c r="L31" s="82"/>
      <c r="M31" s="79"/>
      <c r="N31" s="13"/>
    </row>
    <row r="32" spans="2:18" ht="15.95" customHeight="1" thickBot="1">
      <c r="B32" s="19"/>
      <c r="C32" s="20"/>
      <c r="D32" s="34"/>
      <c r="E32" s="2"/>
      <c r="F32" s="2"/>
      <c r="G32" s="2"/>
      <c r="H32" s="2"/>
      <c r="I32" s="2"/>
      <c r="J32" s="2"/>
      <c r="K32" s="2"/>
      <c r="L32" s="83"/>
      <c r="M32" s="80"/>
      <c r="N32" s="14"/>
    </row>
  </sheetData>
  <mergeCells count="3">
    <mergeCell ref="C2:F2"/>
    <mergeCell ref="G2:H2"/>
    <mergeCell ref="I2:L2"/>
  </mergeCells>
  <phoneticPr fontId="15" type="noConversion"/>
  <pageMargins left="0.51181102362204722" right="0.51181102362204722" top="0.35433070866141736" bottom="0.55118110236220474" header="0.31496062992125984" footer="0.31496062992125984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0C03-6CD8-42C4-83B3-FCDBBF062E99}">
  <sheetPr>
    <pageSetUpPr fitToPage="1"/>
  </sheetPr>
  <dimension ref="B1:M32"/>
  <sheetViews>
    <sheetView workbookViewId="0">
      <selection activeCell="AG23" sqref="AG23:AH23"/>
    </sheetView>
  </sheetViews>
  <sheetFormatPr defaultRowHeight="15"/>
  <cols>
    <col min="1" max="1" width="3.28515625" customWidth="1"/>
    <col min="4" max="12" width="5.7109375" customWidth="1"/>
    <col min="13" max="13" width="17.28515625" customWidth="1"/>
  </cols>
  <sheetData>
    <row r="1" spans="2:13" ht="33.75" customHeight="1">
      <c r="B1" s="309" t="str">
        <f>"Beit "&amp;Spildur!B5</f>
        <v>Beit 2026</v>
      </c>
      <c r="C1" s="309"/>
      <c r="D1" s="309"/>
      <c r="E1" s="310"/>
      <c r="F1" s="310"/>
      <c r="G1" s="310"/>
      <c r="H1" s="310"/>
      <c r="I1" s="310"/>
      <c r="J1" s="310"/>
      <c r="K1" s="310"/>
      <c r="L1" s="310"/>
      <c r="M1" s="310"/>
    </row>
    <row r="2" spans="2:13" ht="18.75">
      <c r="B2" s="38" t="s">
        <v>32</v>
      </c>
      <c r="C2" s="286" t="s">
        <v>136</v>
      </c>
      <c r="D2" s="286"/>
      <c r="E2" s="286"/>
      <c r="F2" s="286"/>
      <c r="G2" s="286"/>
      <c r="H2" s="311" t="s">
        <v>14</v>
      </c>
      <c r="I2" s="311"/>
      <c r="J2" s="311"/>
      <c r="K2" s="312" t="str">
        <f>[1]Uppskeruskráning!H2</f>
        <v>Bær</v>
      </c>
      <c r="L2" s="312"/>
      <c r="M2" s="312"/>
    </row>
    <row r="3" spans="2:13" ht="18.75">
      <c r="B3" s="38"/>
      <c r="C3" s="8"/>
      <c r="D3" s="8"/>
      <c r="F3" s="38"/>
      <c r="G3" s="38"/>
      <c r="H3" s="311" t="s">
        <v>5</v>
      </c>
      <c r="I3" s="311"/>
      <c r="J3" s="311"/>
      <c r="K3" s="287">
        <v>9999991</v>
      </c>
      <c r="L3" s="287"/>
      <c r="M3" s="287"/>
    </row>
    <row r="4" spans="2:13" ht="16.5" thickBot="1">
      <c r="B4" s="3" t="s">
        <v>56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2:13" ht="34.5" customHeight="1" thickBot="1">
      <c r="D5" s="321" t="s">
        <v>57</v>
      </c>
      <c r="E5" s="322"/>
      <c r="F5" s="323"/>
      <c r="G5" s="324" t="s">
        <v>58</v>
      </c>
      <c r="H5" s="325"/>
      <c r="I5" s="326"/>
      <c r="J5" s="324" t="s">
        <v>59</v>
      </c>
      <c r="K5" s="325"/>
      <c r="L5" s="326"/>
      <c r="M5" s="365" t="s">
        <v>60</v>
      </c>
    </row>
    <row r="6" spans="2:13" ht="33.75" customHeight="1" thickBot="1">
      <c r="B6" s="72" t="s">
        <v>33</v>
      </c>
      <c r="C6" s="73"/>
      <c r="D6" s="64" t="s">
        <v>61</v>
      </c>
      <c r="E6" s="65" t="s">
        <v>62</v>
      </c>
      <c r="F6" s="74" t="s">
        <v>63</v>
      </c>
      <c r="G6" s="64" t="s">
        <v>61</v>
      </c>
      <c r="H6" s="65" t="s">
        <v>64</v>
      </c>
      <c r="I6" s="66" t="s">
        <v>63</v>
      </c>
      <c r="J6" s="64" t="s">
        <v>61</v>
      </c>
      <c r="K6" s="65" t="s">
        <v>64</v>
      </c>
      <c r="L6" s="66" t="s">
        <v>63</v>
      </c>
      <c r="M6" s="366"/>
    </row>
    <row r="7" spans="2:13">
      <c r="B7" s="302" t="s">
        <v>155</v>
      </c>
      <c r="C7" s="313"/>
      <c r="D7" s="315" t="s">
        <v>156</v>
      </c>
      <c r="E7" s="294"/>
      <c r="F7" s="317"/>
      <c r="G7" s="315"/>
      <c r="H7" s="294"/>
      <c r="I7" s="317"/>
      <c r="J7" s="315"/>
      <c r="K7" s="294"/>
      <c r="L7" s="317" t="s">
        <v>156</v>
      </c>
      <c r="M7" s="333"/>
    </row>
    <row r="8" spans="2:13" ht="15.75" thickBot="1">
      <c r="B8" s="301"/>
      <c r="C8" s="314"/>
      <c r="D8" s="316"/>
      <c r="E8" s="296"/>
      <c r="F8" s="318"/>
      <c r="G8" s="316"/>
      <c r="H8" s="296"/>
      <c r="I8" s="318"/>
      <c r="J8" s="316"/>
      <c r="K8" s="296"/>
      <c r="L8" s="318"/>
      <c r="M8" s="334"/>
    </row>
    <row r="9" spans="2:13">
      <c r="B9" s="302" t="s">
        <v>157</v>
      </c>
      <c r="C9" s="313"/>
      <c r="D9" s="315"/>
      <c r="E9" s="294"/>
      <c r="F9" s="317"/>
      <c r="G9" s="315"/>
      <c r="H9" s="294"/>
      <c r="I9" s="317" t="s">
        <v>156</v>
      </c>
      <c r="J9" s="315"/>
      <c r="K9" s="294"/>
      <c r="L9" s="317"/>
      <c r="M9" s="333"/>
    </row>
    <row r="10" spans="2:13" ht="15.75" thickBot="1">
      <c r="B10" s="301"/>
      <c r="C10" s="314"/>
      <c r="D10" s="316"/>
      <c r="E10" s="296"/>
      <c r="F10" s="318"/>
      <c r="G10" s="316"/>
      <c r="H10" s="296"/>
      <c r="I10" s="318"/>
      <c r="J10" s="316"/>
      <c r="K10" s="296"/>
      <c r="L10" s="318"/>
      <c r="M10" s="334"/>
    </row>
    <row r="11" spans="2:13">
      <c r="B11" s="302" t="s">
        <v>158</v>
      </c>
      <c r="C11" s="313"/>
      <c r="D11" s="315"/>
      <c r="E11" s="294"/>
      <c r="F11" s="317" t="s">
        <v>156</v>
      </c>
      <c r="G11" s="315"/>
      <c r="H11" s="294"/>
      <c r="I11" s="317"/>
      <c r="J11" s="315" t="s">
        <v>156</v>
      </c>
      <c r="K11" s="294"/>
      <c r="L11" s="317"/>
      <c r="M11" s="367">
        <v>1</v>
      </c>
    </row>
    <row r="12" spans="2:13" ht="15.75" thickBot="1">
      <c r="B12" s="301"/>
      <c r="C12" s="314"/>
      <c r="D12" s="316"/>
      <c r="E12" s="296"/>
      <c r="F12" s="318"/>
      <c r="G12" s="316"/>
      <c r="H12" s="296"/>
      <c r="I12" s="318"/>
      <c r="J12" s="316"/>
      <c r="K12" s="296"/>
      <c r="L12" s="318"/>
      <c r="M12" s="368"/>
    </row>
    <row r="13" spans="2:13">
      <c r="B13" s="302" t="s">
        <v>159</v>
      </c>
      <c r="C13" s="313"/>
      <c r="D13" s="315"/>
      <c r="E13" s="294"/>
      <c r="F13" s="317"/>
      <c r="G13" s="315"/>
      <c r="H13" s="294"/>
      <c r="I13" s="317"/>
      <c r="J13" s="315"/>
      <c r="K13" s="294"/>
      <c r="L13" s="317" t="s">
        <v>156</v>
      </c>
      <c r="M13" s="333"/>
    </row>
    <row r="14" spans="2:13" ht="15.75" thickBot="1">
      <c r="B14" s="301"/>
      <c r="C14" s="314"/>
      <c r="D14" s="316"/>
      <c r="E14" s="296"/>
      <c r="F14" s="318"/>
      <c r="G14" s="316"/>
      <c r="H14" s="296"/>
      <c r="I14" s="318"/>
      <c r="J14" s="316"/>
      <c r="K14" s="296"/>
      <c r="L14" s="318"/>
      <c r="M14" s="334"/>
    </row>
    <row r="15" spans="2:13">
      <c r="B15" s="302"/>
      <c r="C15" s="313"/>
      <c r="D15" s="315"/>
      <c r="E15" s="294"/>
      <c r="F15" s="317"/>
      <c r="G15" s="319"/>
      <c r="H15" s="329"/>
      <c r="I15" s="331"/>
      <c r="J15" s="319"/>
      <c r="K15" s="329"/>
      <c r="L15" s="331"/>
      <c r="M15" s="333"/>
    </row>
    <row r="16" spans="2:13" ht="15.75" thickBot="1">
      <c r="B16" s="301"/>
      <c r="C16" s="314"/>
      <c r="D16" s="316"/>
      <c r="E16" s="296"/>
      <c r="F16" s="318"/>
      <c r="G16" s="320"/>
      <c r="H16" s="330"/>
      <c r="I16" s="332"/>
      <c r="J16" s="320"/>
      <c r="K16" s="330"/>
      <c r="L16" s="332"/>
      <c r="M16" s="334"/>
    </row>
    <row r="17" spans="2:13">
      <c r="B17" s="302"/>
      <c r="C17" s="313"/>
      <c r="D17" s="315"/>
      <c r="E17" s="294"/>
      <c r="F17" s="317"/>
      <c r="G17" s="319"/>
      <c r="H17" s="329"/>
      <c r="I17" s="331"/>
      <c r="J17" s="319"/>
      <c r="K17" s="329"/>
      <c r="L17" s="331"/>
      <c r="M17" s="333"/>
    </row>
    <row r="18" spans="2:13" ht="15.75" thickBot="1">
      <c r="B18" s="301"/>
      <c r="C18" s="314"/>
      <c r="D18" s="316"/>
      <c r="E18" s="296"/>
      <c r="F18" s="318"/>
      <c r="G18" s="320"/>
      <c r="H18" s="330"/>
      <c r="I18" s="332"/>
      <c r="J18" s="320"/>
      <c r="K18" s="330"/>
      <c r="L18" s="332"/>
      <c r="M18" s="334"/>
    </row>
    <row r="19" spans="2:13">
      <c r="B19" s="302"/>
      <c r="C19" s="313"/>
      <c r="D19" s="315"/>
      <c r="E19" s="294"/>
      <c r="F19" s="317"/>
      <c r="G19" s="319"/>
      <c r="H19" s="329"/>
      <c r="I19" s="331"/>
      <c r="J19" s="319"/>
      <c r="K19" s="329"/>
      <c r="L19" s="331"/>
      <c r="M19" s="333"/>
    </row>
    <row r="20" spans="2:13" ht="15.75" thickBot="1">
      <c r="B20" s="301"/>
      <c r="C20" s="314"/>
      <c r="D20" s="316"/>
      <c r="E20" s="296"/>
      <c r="F20" s="318"/>
      <c r="G20" s="320"/>
      <c r="H20" s="330"/>
      <c r="I20" s="332"/>
      <c r="J20" s="320"/>
      <c r="K20" s="330"/>
      <c r="L20" s="332"/>
      <c r="M20" s="334"/>
    </row>
    <row r="21" spans="2:13">
      <c r="B21" s="302"/>
      <c r="C21" s="313"/>
      <c r="D21" s="315"/>
      <c r="E21" s="294"/>
      <c r="F21" s="317"/>
      <c r="G21" s="319"/>
      <c r="H21" s="329"/>
      <c r="I21" s="331"/>
      <c r="J21" s="319"/>
      <c r="K21" s="329"/>
      <c r="L21" s="331"/>
      <c r="M21" s="333"/>
    </row>
    <row r="22" spans="2:13" ht="15.75" thickBot="1">
      <c r="B22" s="301"/>
      <c r="C22" s="314"/>
      <c r="D22" s="316"/>
      <c r="E22" s="296"/>
      <c r="F22" s="318"/>
      <c r="G22" s="320"/>
      <c r="H22" s="330"/>
      <c r="I22" s="332"/>
      <c r="J22" s="320"/>
      <c r="K22" s="330"/>
      <c r="L22" s="332"/>
      <c r="M22" s="334"/>
    </row>
    <row r="23" spans="2:13">
      <c r="B23" s="302"/>
      <c r="C23" s="313"/>
      <c r="D23" s="315"/>
      <c r="E23" s="294"/>
      <c r="F23" s="317"/>
      <c r="G23" s="319"/>
      <c r="H23" s="329"/>
      <c r="I23" s="331"/>
      <c r="J23" s="319"/>
      <c r="K23" s="329"/>
      <c r="L23" s="331"/>
      <c r="M23" s="333"/>
    </row>
    <row r="24" spans="2:13" ht="15.75" thickBot="1">
      <c r="B24" s="301"/>
      <c r="C24" s="314"/>
      <c r="D24" s="316"/>
      <c r="E24" s="296"/>
      <c r="F24" s="318"/>
      <c r="G24" s="320"/>
      <c r="H24" s="330"/>
      <c r="I24" s="332"/>
      <c r="J24" s="320"/>
      <c r="K24" s="330"/>
      <c r="L24" s="332"/>
      <c r="M24" s="334"/>
    </row>
    <row r="25" spans="2:13">
      <c r="B25" s="302"/>
      <c r="C25" s="313"/>
      <c r="D25" s="315"/>
      <c r="E25" s="294"/>
      <c r="F25" s="317"/>
      <c r="G25" s="319"/>
      <c r="H25" s="329"/>
      <c r="I25" s="331"/>
      <c r="J25" s="319"/>
      <c r="K25" s="329"/>
      <c r="L25" s="331"/>
      <c r="M25" s="333"/>
    </row>
    <row r="26" spans="2:13" ht="15.75" thickBot="1">
      <c r="B26" s="301"/>
      <c r="C26" s="314"/>
      <c r="D26" s="316"/>
      <c r="E26" s="296"/>
      <c r="F26" s="318"/>
      <c r="G26" s="320"/>
      <c r="H26" s="330"/>
      <c r="I26" s="332"/>
      <c r="J26" s="320"/>
      <c r="K26" s="330"/>
      <c r="L26" s="332"/>
      <c r="M26" s="334"/>
    </row>
    <row r="27" spans="2:13">
      <c r="B27" s="302"/>
      <c r="C27" s="313"/>
      <c r="D27" s="315"/>
      <c r="E27" s="294"/>
      <c r="F27" s="317"/>
      <c r="G27" s="319"/>
      <c r="H27" s="329"/>
      <c r="I27" s="331"/>
      <c r="J27" s="319"/>
      <c r="K27" s="329"/>
      <c r="L27" s="331"/>
      <c r="M27" s="333"/>
    </row>
    <row r="28" spans="2:13" ht="15.75" thickBot="1">
      <c r="B28" s="301"/>
      <c r="C28" s="314"/>
      <c r="D28" s="316"/>
      <c r="E28" s="296"/>
      <c r="F28" s="318"/>
      <c r="G28" s="320"/>
      <c r="H28" s="330"/>
      <c r="I28" s="332"/>
      <c r="J28" s="320"/>
      <c r="K28" s="330"/>
      <c r="L28" s="332"/>
      <c r="M28" s="334"/>
    </row>
    <row r="29" spans="2:13">
      <c r="B29" s="302"/>
      <c r="C29" s="313"/>
      <c r="D29" s="315"/>
      <c r="E29" s="294"/>
      <c r="F29" s="317"/>
      <c r="G29" s="319"/>
      <c r="H29" s="329"/>
      <c r="I29" s="331"/>
      <c r="J29" s="319"/>
      <c r="K29" s="329"/>
      <c r="L29" s="331"/>
      <c r="M29" s="333"/>
    </row>
    <row r="30" spans="2:13" ht="15.75" thickBot="1">
      <c r="B30" s="301"/>
      <c r="C30" s="314"/>
      <c r="D30" s="316"/>
      <c r="E30" s="296"/>
      <c r="F30" s="318"/>
      <c r="G30" s="320"/>
      <c r="H30" s="330"/>
      <c r="I30" s="332"/>
      <c r="J30" s="320"/>
      <c r="K30" s="330"/>
      <c r="L30" s="332"/>
      <c r="M30" s="334"/>
    </row>
    <row r="31" spans="2:13">
      <c r="B31" s="302"/>
      <c r="C31" s="313"/>
      <c r="D31" s="315"/>
      <c r="E31" s="294"/>
      <c r="F31" s="317"/>
      <c r="G31" s="319"/>
      <c r="H31" s="329"/>
      <c r="I31" s="331"/>
      <c r="J31" s="319"/>
      <c r="K31" s="329"/>
      <c r="L31" s="331"/>
      <c r="M31" s="333"/>
    </row>
    <row r="32" spans="2:13" ht="15.75" thickBot="1">
      <c r="B32" s="301"/>
      <c r="C32" s="314"/>
      <c r="D32" s="316"/>
      <c r="E32" s="296"/>
      <c r="F32" s="318"/>
      <c r="G32" s="320"/>
      <c r="H32" s="330"/>
      <c r="I32" s="332"/>
      <c r="J32" s="320"/>
      <c r="K32" s="330"/>
      <c r="L32" s="332"/>
      <c r="M32" s="334"/>
    </row>
  </sheetData>
  <mergeCells count="154">
    <mergeCell ref="E29:E30"/>
    <mergeCell ref="F29:F30"/>
    <mergeCell ref="G29:G30"/>
    <mergeCell ref="H29:H30"/>
    <mergeCell ref="K29:K30"/>
    <mergeCell ref="L29:L30"/>
    <mergeCell ref="M29:M30"/>
    <mergeCell ref="B31:C32"/>
    <mergeCell ref="D31:D32"/>
    <mergeCell ref="E31:E32"/>
    <mergeCell ref="F31:F32"/>
    <mergeCell ref="G31:G32"/>
    <mergeCell ref="B29:C30"/>
    <mergeCell ref="D29:D30"/>
    <mergeCell ref="E1:M1"/>
    <mergeCell ref="B1:D1"/>
    <mergeCell ref="H31:H32"/>
    <mergeCell ref="I31:I32"/>
    <mergeCell ref="J31:J32"/>
    <mergeCell ref="K31:K32"/>
    <mergeCell ref="L31:L32"/>
    <mergeCell ref="M31:M32"/>
    <mergeCell ref="I29:I30"/>
    <mergeCell ref="J29:J30"/>
    <mergeCell ref="I25:I26"/>
    <mergeCell ref="J25:J26"/>
    <mergeCell ref="K25:K26"/>
    <mergeCell ref="L25:L26"/>
    <mergeCell ref="M25:M26"/>
    <mergeCell ref="H25:H26"/>
    <mergeCell ref="H27:H28"/>
    <mergeCell ref="I27:I28"/>
    <mergeCell ref="J27:J28"/>
    <mergeCell ref="K27:K28"/>
    <mergeCell ref="L27:L28"/>
    <mergeCell ref="M27:M28"/>
    <mergeCell ref="B27:C28"/>
    <mergeCell ref="D27:D28"/>
    <mergeCell ref="E27:E28"/>
    <mergeCell ref="F27:F28"/>
    <mergeCell ref="G27:G28"/>
    <mergeCell ref="B25:C26"/>
    <mergeCell ref="D25:D26"/>
    <mergeCell ref="E25:E26"/>
    <mergeCell ref="F25:F26"/>
    <mergeCell ref="G25:G26"/>
    <mergeCell ref="I21:I22"/>
    <mergeCell ref="B23:C24"/>
    <mergeCell ref="D23:D24"/>
    <mergeCell ref="E23:E24"/>
    <mergeCell ref="F23:F24"/>
    <mergeCell ref="G23:G24"/>
    <mergeCell ref="B21:C22"/>
    <mergeCell ref="D21:D22"/>
    <mergeCell ref="E21:E22"/>
    <mergeCell ref="F21:F22"/>
    <mergeCell ref="G21:G22"/>
    <mergeCell ref="J21:J22"/>
    <mergeCell ref="K21:K22"/>
    <mergeCell ref="L21:L22"/>
    <mergeCell ref="M21:M22"/>
    <mergeCell ref="H21:H22"/>
    <mergeCell ref="H23:H24"/>
    <mergeCell ref="I23:I24"/>
    <mergeCell ref="J23:J24"/>
    <mergeCell ref="K23:K24"/>
    <mergeCell ref="L23:L24"/>
    <mergeCell ref="M23:M24"/>
    <mergeCell ref="I17:I18"/>
    <mergeCell ref="J17:J18"/>
    <mergeCell ref="K17:K18"/>
    <mergeCell ref="L17:L18"/>
    <mergeCell ref="M17:M18"/>
    <mergeCell ref="H17:H18"/>
    <mergeCell ref="H19:H20"/>
    <mergeCell ref="I19:I20"/>
    <mergeCell ref="J19:J20"/>
    <mergeCell ref="K19:K20"/>
    <mergeCell ref="L19:L20"/>
    <mergeCell ref="M19:M20"/>
    <mergeCell ref="B19:C20"/>
    <mergeCell ref="D19:D20"/>
    <mergeCell ref="E19:E20"/>
    <mergeCell ref="F19:F20"/>
    <mergeCell ref="G19:G20"/>
    <mergeCell ref="B17:C18"/>
    <mergeCell ref="D17:D18"/>
    <mergeCell ref="E17:E18"/>
    <mergeCell ref="F17:F18"/>
    <mergeCell ref="G17:G18"/>
    <mergeCell ref="I13:I14"/>
    <mergeCell ref="J13:J14"/>
    <mergeCell ref="K13:K14"/>
    <mergeCell ref="L13:L14"/>
    <mergeCell ref="M13:M14"/>
    <mergeCell ref="H13:H14"/>
    <mergeCell ref="H15:H16"/>
    <mergeCell ref="I15:I16"/>
    <mergeCell ref="J15:J16"/>
    <mergeCell ref="K15:K16"/>
    <mergeCell ref="L15:L16"/>
    <mergeCell ref="M15:M16"/>
    <mergeCell ref="B15:C16"/>
    <mergeCell ref="D15:D16"/>
    <mergeCell ref="E15:E16"/>
    <mergeCell ref="F15:F16"/>
    <mergeCell ref="G15:G16"/>
    <mergeCell ref="B13:C14"/>
    <mergeCell ref="D13:D14"/>
    <mergeCell ref="E13:E14"/>
    <mergeCell ref="F13:F14"/>
    <mergeCell ref="G13:G14"/>
    <mergeCell ref="J11:J12"/>
    <mergeCell ref="K11:K12"/>
    <mergeCell ref="L11:L12"/>
    <mergeCell ref="M11:M12"/>
    <mergeCell ref="I9:I10"/>
    <mergeCell ref="J9:J10"/>
    <mergeCell ref="K9:K10"/>
    <mergeCell ref="L9:L10"/>
    <mergeCell ref="M9:M10"/>
    <mergeCell ref="J7:J8"/>
    <mergeCell ref="K7:K8"/>
    <mergeCell ref="L7:L8"/>
    <mergeCell ref="M7:M8"/>
    <mergeCell ref="B9:C10"/>
    <mergeCell ref="D9:D10"/>
    <mergeCell ref="E9:E10"/>
    <mergeCell ref="F9:F10"/>
    <mergeCell ref="G9:G10"/>
    <mergeCell ref="H9:H10"/>
    <mergeCell ref="I7:I8"/>
    <mergeCell ref="B11:C12"/>
    <mergeCell ref="D11:D12"/>
    <mergeCell ref="E11:E12"/>
    <mergeCell ref="F11:F12"/>
    <mergeCell ref="G11:G12"/>
    <mergeCell ref="H11:H12"/>
    <mergeCell ref="I11:I12"/>
    <mergeCell ref="B7:C8"/>
    <mergeCell ref="D7:D8"/>
    <mergeCell ref="E7:E8"/>
    <mergeCell ref="F7:F8"/>
    <mergeCell ref="G7:G8"/>
    <mergeCell ref="H7:H8"/>
    <mergeCell ref="C2:G2"/>
    <mergeCell ref="H2:J2"/>
    <mergeCell ref="K2:M2"/>
    <mergeCell ref="H3:J3"/>
    <mergeCell ref="K3:M3"/>
    <mergeCell ref="G5:I5"/>
    <mergeCell ref="J5:L5"/>
    <mergeCell ref="M5:M6"/>
    <mergeCell ref="D5:F5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P78"/>
  <sheetViews>
    <sheetView topLeftCell="A40" zoomScaleNormal="100" workbookViewId="0">
      <selection activeCell="G16" sqref="G16"/>
    </sheetView>
  </sheetViews>
  <sheetFormatPr defaultColWidth="8.85546875" defaultRowHeight="15"/>
  <cols>
    <col min="1" max="1" width="20" customWidth="1"/>
    <col min="2" max="2" width="11.7109375" customWidth="1"/>
    <col min="3" max="3" width="11" customWidth="1"/>
    <col min="4" max="4" width="15.42578125" customWidth="1"/>
    <col min="6" max="6" width="11" customWidth="1"/>
    <col min="7" max="7" width="12.42578125" customWidth="1"/>
    <col min="8" max="8" width="9.85546875" customWidth="1"/>
    <col min="9" max="9" width="7.5703125" customWidth="1"/>
    <col min="10" max="10" width="8.85546875" customWidth="1"/>
    <col min="11" max="11" width="108.28515625" customWidth="1"/>
  </cols>
  <sheetData>
    <row r="2" spans="1:13">
      <c r="A2" s="376" t="s">
        <v>160</v>
      </c>
      <c r="B2" s="376"/>
      <c r="C2" s="376"/>
      <c r="D2" s="376"/>
      <c r="E2" s="376"/>
      <c r="F2" s="376"/>
      <c r="G2" s="376"/>
      <c r="H2" s="376"/>
      <c r="I2" s="376"/>
    </row>
    <row r="3" spans="1:13" ht="15" customHeight="1">
      <c r="A3" s="376"/>
      <c r="B3" s="376"/>
      <c r="C3" s="376"/>
      <c r="D3" s="376"/>
      <c r="E3" s="376"/>
      <c r="F3" s="376"/>
      <c r="G3" s="376"/>
      <c r="H3" s="376"/>
      <c r="I3" s="376"/>
      <c r="K3" s="373" t="s">
        <v>161</v>
      </c>
      <c r="L3" s="71"/>
      <c r="M3" s="71"/>
    </row>
    <row r="4" spans="1:13" ht="15" customHeight="1">
      <c r="A4" s="376"/>
      <c r="B4" s="376"/>
      <c r="C4" s="376"/>
      <c r="D4" s="376"/>
      <c r="E4" s="376"/>
      <c r="F4" s="376"/>
      <c r="G4" s="376"/>
      <c r="H4" s="376"/>
      <c r="I4" s="376"/>
      <c r="K4" s="311"/>
      <c r="L4" s="71"/>
      <c r="M4" s="71"/>
    </row>
    <row r="5" spans="1:13" ht="15" customHeight="1">
      <c r="A5" s="377" t="s">
        <v>162</v>
      </c>
      <c r="B5" s="379" t="s">
        <v>36</v>
      </c>
      <c r="C5" s="379"/>
      <c r="D5" s="379"/>
      <c r="E5" s="379"/>
      <c r="F5" s="379"/>
      <c r="G5" s="377"/>
      <c r="H5" s="379"/>
      <c r="I5" s="379"/>
      <c r="K5" s="371" t="s">
        <v>163</v>
      </c>
      <c r="L5" s="69"/>
      <c r="M5" s="69"/>
    </row>
    <row r="6" spans="1:13" ht="15" customHeight="1">
      <c r="A6" s="378"/>
      <c r="B6" s="378"/>
      <c r="C6" s="378"/>
      <c r="D6" s="378"/>
      <c r="E6" s="378"/>
      <c r="F6" s="378"/>
      <c r="G6" s="378"/>
      <c r="H6" s="378"/>
      <c r="I6" s="378"/>
      <c r="K6" s="372"/>
      <c r="L6" s="69"/>
      <c r="M6" s="69"/>
    </row>
    <row r="7" spans="1:13" ht="17.25" customHeight="1">
      <c r="A7" s="127" t="s">
        <v>164</v>
      </c>
      <c r="B7" s="15" t="s">
        <v>165</v>
      </c>
      <c r="C7" s="15"/>
      <c r="D7" s="15"/>
      <c r="E7" s="10"/>
      <c r="F7" s="254"/>
      <c r="G7" s="15"/>
      <c r="H7" s="15"/>
      <c r="I7" s="15"/>
      <c r="K7" s="373" t="s">
        <v>32</v>
      </c>
      <c r="L7" s="69"/>
      <c r="M7" s="69"/>
    </row>
    <row r="8" spans="1:13" ht="17.25" customHeight="1">
      <c r="A8" s="22"/>
      <c r="B8" s="15" t="s">
        <v>166</v>
      </c>
      <c r="C8" s="15"/>
      <c r="D8" s="15"/>
      <c r="E8" s="10"/>
      <c r="F8" s="254"/>
      <c r="G8" s="15"/>
      <c r="H8" s="15"/>
      <c r="I8" s="15"/>
      <c r="K8" s="311"/>
      <c r="L8" s="69"/>
      <c r="M8" s="69"/>
    </row>
    <row r="9" spans="1:13" ht="17.25" customHeight="1">
      <c r="A9" s="125" t="s">
        <v>167</v>
      </c>
      <c r="B9" s="15" t="s">
        <v>168</v>
      </c>
      <c r="C9" s="15"/>
      <c r="D9" s="15"/>
      <c r="E9" s="10"/>
      <c r="F9" s="254"/>
      <c r="G9" s="15"/>
      <c r="H9" s="15"/>
      <c r="I9" s="15"/>
      <c r="K9" s="371" t="s">
        <v>169</v>
      </c>
      <c r="L9" s="69"/>
      <c r="M9" s="69"/>
    </row>
    <row r="10" spans="1:13" ht="17.25" customHeight="1">
      <c r="A10" s="125"/>
      <c r="B10" s="15" t="s">
        <v>170</v>
      </c>
      <c r="C10" s="15"/>
      <c r="D10" s="15"/>
      <c r="E10" s="10"/>
      <c r="F10" s="254"/>
      <c r="G10" s="15"/>
      <c r="H10" s="15"/>
      <c r="I10" s="15"/>
      <c r="K10" s="371"/>
      <c r="L10" s="69"/>
      <c r="M10" s="69"/>
    </row>
    <row r="11" spans="1:13" ht="17.25" customHeight="1">
      <c r="A11" s="125" t="s">
        <v>171</v>
      </c>
      <c r="B11" s="10" t="s">
        <v>172</v>
      </c>
      <c r="C11" s="10"/>
      <c r="D11" s="15"/>
      <c r="E11" s="10"/>
      <c r="F11" s="254"/>
      <c r="G11" s="15"/>
      <c r="H11" s="15"/>
      <c r="I11" s="15"/>
      <c r="K11" s="372"/>
    </row>
    <row r="12" spans="1:13" ht="17.25" customHeight="1">
      <c r="A12" s="125"/>
      <c r="B12" s="10" t="s">
        <v>173</v>
      </c>
      <c r="C12" s="10"/>
      <c r="D12" s="15"/>
      <c r="E12" s="10"/>
      <c r="F12" s="254"/>
      <c r="G12" s="15"/>
      <c r="H12" s="15"/>
      <c r="I12" s="15"/>
      <c r="K12" s="373" t="s">
        <v>8</v>
      </c>
      <c r="L12" s="122"/>
      <c r="M12" s="122"/>
    </row>
    <row r="13" spans="1:13" ht="17.25" customHeight="1">
      <c r="A13" s="125" t="s">
        <v>174</v>
      </c>
      <c r="B13" s="10" t="s">
        <v>175</v>
      </c>
      <c r="C13" s="10"/>
      <c r="D13" s="15"/>
      <c r="E13" s="10"/>
      <c r="F13" s="254"/>
      <c r="G13" s="15"/>
      <c r="H13" s="15"/>
      <c r="I13" s="15"/>
      <c r="K13" s="311"/>
      <c r="L13" s="122"/>
      <c r="M13" s="122"/>
    </row>
    <row r="14" spans="1:13" ht="17.25" customHeight="1">
      <c r="A14" s="125" t="s">
        <v>176</v>
      </c>
      <c r="B14" s="15" t="s">
        <v>177</v>
      </c>
      <c r="C14" s="15"/>
      <c r="D14" s="15"/>
      <c r="E14" s="10"/>
      <c r="F14" s="254"/>
      <c r="G14" s="15"/>
      <c r="H14" s="15"/>
      <c r="I14" s="15"/>
      <c r="K14" s="371" t="s">
        <v>178</v>
      </c>
      <c r="L14" s="69"/>
      <c r="M14" s="69"/>
    </row>
    <row r="15" spans="1:13" ht="17.25" customHeight="1">
      <c r="A15" s="15"/>
      <c r="B15" s="15" t="s">
        <v>179</v>
      </c>
      <c r="C15" s="15"/>
      <c r="D15" s="15"/>
      <c r="E15" s="10"/>
      <c r="F15" s="15"/>
      <c r="G15" s="15"/>
      <c r="H15" s="15"/>
      <c r="I15" s="15"/>
      <c r="K15" s="371"/>
      <c r="L15" s="69"/>
      <c r="M15" s="69"/>
    </row>
    <row r="16" spans="1:13" ht="17.25" customHeight="1">
      <c r="A16" s="264" t="s">
        <v>180</v>
      </c>
      <c r="B16" s="265" t="s">
        <v>181</v>
      </c>
      <c r="C16" s="265"/>
      <c r="D16" s="265"/>
      <c r="E16" s="265"/>
      <c r="F16" s="265"/>
      <c r="G16" s="265"/>
      <c r="H16" s="265"/>
      <c r="I16" s="265"/>
      <c r="K16" s="372"/>
      <c r="L16" s="69"/>
      <c r="M16" s="69"/>
    </row>
    <row r="17" spans="1:15" ht="17.25" customHeight="1">
      <c r="A17" s="15"/>
      <c r="B17" s="15"/>
      <c r="C17" s="15"/>
      <c r="D17" s="15"/>
      <c r="E17" s="10"/>
      <c r="F17" s="15"/>
      <c r="G17" s="15"/>
      <c r="H17" s="15"/>
      <c r="I17" s="15"/>
      <c r="K17" s="373" t="s">
        <v>35</v>
      </c>
      <c r="L17" s="122"/>
      <c r="M17" s="122"/>
      <c r="N17" s="122"/>
      <c r="O17" s="122"/>
    </row>
    <row r="18" spans="1:15" ht="17.25" customHeight="1">
      <c r="A18" s="125" t="s">
        <v>182</v>
      </c>
      <c r="B18" s="249" t="s">
        <v>183</v>
      </c>
      <c r="C18" s="250"/>
      <c r="D18" s="249"/>
      <c r="E18" s="251"/>
      <c r="F18" s="249"/>
      <c r="G18" s="249"/>
      <c r="H18" s="249"/>
      <c r="I18" s="249"/>
      <c r="K18" s="311"/>
      <c r="L18" s="122"/>
      <c r="M18" s="122"/>
      <c r="N18" s="122"/>
      <c r="O18" s="122"/>
    </row>
    <row r="19" spans="1:15" ht="17.25" customHeight="1">
      <c r="A19" s="246"/>
      <c r="B19" s="252"/>
      <c r="C19" s="252"/>
      <c r="D19" s="252"/>
      <c r="E19" s="253"/>
      <c r="F19" s="252"/>
      <c r="G19" s="252"/>
      <c r="H19" s="252"/>
      <c r="I19" s="252"/>
      <c r="K19" s="371" t="s">
        <v>184</v>
      </c>
      <c r="L19" s="70"/>
      <c r="M19" s="70"/>
      <c r="N19" s="70"/>
      <c r="O19" s="70"/>
    </row>
    <row r="20" spans="1:15" ht="17.25" customHeight="1">
      <c r="A20" s="247" t="s">
        <v>185</v>
      </c>
      <c r="B20" s="255" t="s">
        <v>186</v>
      </c>
      <c r="C20" s="256" t="s">
        <v>187</v>
      </c>
      <c r="D20" s="256" t="s">
        <v>188</v>
      </c>
      <c r="E20" s="266" t="s">
        <v>189</v>
      </c>
      <c r="F20" s="256" t="s">
        <v>190</v>
      </c>
      <c r="G20" s="256" t="s">
        <v>191</v>
      </c>
      <c r="H20" s="256" t="s">
        <v>192</v>
      </c>
      <c r="I20" s="256" t="s">
        <v>193</v>
      </c>
      <c r="K20" s="371"/>
      <c r="L20" s="70"/>
      <c r="M20" s="70"/>
      <c r="N20" s="70"/>
      <c r="O20" s="70"/>
    </row>
    <row r="21" spans="1:15" ht="17.25" customHeight="1">
      <c r="A21" s="247"/>
      <c r="B21" s="256" t="s">
        <v>194</v>
      </c>
      <c r="C21" s="256" t="s">
        <v>195</v>
      </c>
      <c r="D21" s="256" t="s">
        <v>196</v>
      </c>
      <c r="E21" s="256" t="s">
        <v>197</v>
      </c>
      <c r="F21" s="255" t="s">
        <v>198</v>
      </c>
      <c r="G21" s="255" t="s">
        <v>199</v>
      </c>
      <c r="H21" s="255" t="s">
        <v>200</v>
      </c>
      <c r="I21" s="255"/>
      <c r="K21" s="371"/>
      <c r="L21" s="70"/>
      <c r="M21" s="70"/>
      <c r="N21" s="70"/>
      <c r="O21" s="70"/>
    </row>
    <row r="22" spans="1:15" ht="17.25" customHeight="1">
      <c r="A22" s="247" t="s">
        <v>201</v>
      </c>
      <c r="B22" s="255" t="s">
        <v>202</v>
      </c>
      <c r="C22" s="255" t="s">
        <v>203</v>
      </c>
      <c r="D22" s="255" t="s">
        <v>204</v>
      </c>
      <c r="E22" s="255" t="s">
        <v>205</v>
      </c>
      <c r="F22" s="255" t="s">
        <v>206</v>
      </c>
      <c r="G22" s="252"/>
      <c r="H22" s="252"/>
      <c r="I22" s="252"/>
      <c r="K22" s="371"/>
      <c r="L22" s="70"/>
      <c r="M22" s="70"/>
      <c r="N22" s="70"/>
      <c r="O22" s="70"/>
    </row>
    <row r="23" spans="1:15" ht="17.25" customHeight="1">
      <c r="A23" s="247" t="s">
        <v>207</v>
      </c>
      <c r="B23" s="255" t="s">
        <v>208</v>
      </c>
      <c r="C23" s="255" t="s">
        <v>209</v>
      </c>
      <c r="D23" s="255" t="s">
        <v>210</v>
      </c>
      <c r="E23" s="255" t="s">
        <v>211</v>
      </c>
      <c r="F23" s="255" t="s">
        <v>212</v>
      </c>
      <c r="G23" s="252"/>
      <c r="H23" s="252"/>
      <c r="I23" s="252"/>
      <c r="K23" s="371"/>
      <c r="L23" s="70"/>
      <c r="M23" s="70"/>
      <c r="N23" s="70"/>
      <c r="O23" s="70"/>
    </row>
    <row r="24" spans="1:15" ht="17.25" customHeight="1">
      <c r="A24" s="246" t="s">
        <v>213</v>
      </c>
      <c r="B24" s="255" t="s">
        <v>214</v>
      </c>
      <c r="C24" s="255" t="s">
        <v>215</v>
      </c>
      <c r="D24" s="255" t="s">
        <v>216</v>
      </c>
      <c r="E24" s="255" t="s">
        <v>217</v>
      </c>
      <c r="F24" s="255" t="s">
        <v>218</v>
      </c>
      <c r="G24" s="255" t="s">
        <v>219</v>
      </c>
      <c r="H24" s="255" t="s">
        <v>220</v>
      </c>
      <c r="I24" s="252"/>
      <c r="K24" s="371"/>
      <c r="L24" s="70"/>
      <c r="M24" s="70"/>
      <c r="N24" s="70"/>
      <c r="O24" s="70"/>
    </row>
    <row r="25" spans="1:15" ht="17.25" customHeight="1">
      <c r="A25" s="247" t="s">
        <v>221</v>
      </c>
      <c r="B25" s="255" t="s">
        <v>222</v>
      </c>
      <c r="C25" s="255" t="s">
        <v>223</v>
      </c>
      <c r="D25" s="266" t="s">
        <v>224</v>
      </c>
      <c r="E25" s="255" t="s">
        <v>225</v>
      </c>
      <c r="F25" s="252"/>
      <c r="G25" s="252"/>
      <c r="H25" s="252"/>
      <c r="I25" s="252"/>
      <c r="K25" s="371"/>
      <c r="L25" s="70"/>
      <c r="M25" s="70"/>
      <c r="N25" s="70"/>
      <c r="O25" s="70"/>
    </row>
    <row r="26" spans="1:15" ht="17.25" customHeight="1">
      <c r="A26" s="247" t="s">
        <v>226</v>
      </c>
      <c r="B26" s="252" t="s">
        <v>227</v>
      </c>
      <c r="C26" s="252"/>
      <c r="D26" s="252"/>
      <c r="E26" s="253"/>
      <c r="F26" s="252"/>
      <c r="G26" s="252"/>
      <c r="H26" s="252"/>
      <c r="I26" s="253"/>
      <c r="K26" s="369" t="s">
        <v>36</v>
      </c>
      <c r="L26" s="71"/>
      <c r="M26" s="70"/>
      <c r="N26" s="70"/>
      <c r="O26" s="70"/>
    </row>
    <row r="27" spans="1:15" ht="17.25" customHeight="1">
      <c r="A27" s="247" t="s">
        <v>228</v>
      </c>
      <c r="B27" s="252" t="s">
        <v>229</v>
      </c>
      <c r="C27" s="252"/>
      <c r="D27" s="252"/>
      <c r="E27" s="253"/>
      <c r="F27" s="252"/>
      <c r="G27" s="252"/>
      <c r="H27" s="252"/>
      <c r="I27" s="253"/>
      <c r="K27" s="370"/>
      <c r="L27" s="71"/>
      <c r="M27" s="70"/>
      <c r="N27" s="70"/>
      <c r="O27" s="70"/>
    </row>
    <row r="28" spans="1:15" ht="17.25" customHeight="1">
      <c r="A28" s="247" t="s">
        <v>230</v>
      </c>
      <c r="B28" s="255" t="s">
        <v>231</v>
      </c>
      <c r="C28" s="255" t="s">
        <v>232</v>
      </c>
      <c r="D28" s="255" t="s">
        <v>233</v>
      </c>
      <c r="E28" s="253"/>
      <c r="F28" s="252"/>
      <c r="G28" s="252"/>
      <c r="H28" s="252"/>
      <c r="I28" s="253"/>
      <c r="K28" s="371" t="s">
        <v>234</v>
      </c>
      <c r="L28" s="70"/>
      <c r="M28" s="70"/>
      <c r="N28" s="70"/>
      <c r="O28" s="70"/>
    </row>
    <row r="29" spans="1:15" ht="17.25" customHeight="1">
      <c r="A29" s="247" t="s">
        <v>235</v>
      </c>
      <c r="B29" s="255" t="s">
        <v>236</v>
      </c>
      <c r="C29" s="267" t="s">
        <v>237</v>
      </c>
      <c r="D29" s="255" t="s">
        <v>238</v>
      </c>
      <c r="E29" s="255" t="s">
        <v>239</v>
      </c>
      <c r="F29" s="255" t="s">
        <v>240</v>
      </c>
      <c r="G29" s="252"/>
      <c r="H29" s="252"/>
      <c r="I29" s="253"/>
      <c r="K29" s="371"/>
      <c r="L29" s="70"/>
      <c r="M29" s="70"/>
      <c r="N29" s="70"/>
      <c r="O29" s="70"/>
    </row>
    <row r="30" spans="1:15" ht="17.25" customHeight="1">
      <c r="A30" s="246" t="s">
        <v>241</v>
      </c>
      <c r="B30" s="256" t="s">
        <v>242</v>
      </c>
      <c r="C30" s="256" t="s">
        <v>243</v>
      </c>
      <c r="D30" s="255" t="s">
        <v>244</v>
      </c>
      <c r="E30" s="252"/>
      <c r="F30" s="268"/>
      <c r="G30" s="252"/>
      <c r="H30" s="252"/>
      <c r="I30" s="253"/>
      <c r="K30" s="372"/>
      <c r="L30" s="70"/>
      <c r="M30" s="71"/>
      <c r="N30" s="71"/>
      <c r="O30" s="71"/>
    </row>
    <row r="31" spans="1:15" ht="18" customHeight="1">
      <c r="A31" s="269" t="s">
        <v>245</v>
      </c>
      <c r="B31" s="270" t="s">
        <v>246</v>
      </c>
      <c r="C31" s="265"/>
      <c r="D31" s="265"/>
      <c r="E31" s="265"/>
      <c r="F31" s="265"/>
      <c r="G31" s="265"/>
      <c r="H31" s="265"/>
      <c r="I31" s="265"/>
      <c r="K31" s="373" t="s">
        <v>37</v>
      </c>
      <c r="L31" s="122"/>
      <c r="M31" s="71"/>
      <c r="N31" s="71"/>
      <c r="O31" s="71"/>
    </row>
    <row r="32" spans="1:15" ht="17.25" customHeight="1">
      <c r="A32" s="246" t="s">
        <v>247</v>
      </c>
      <c r="B32" s="273" t="s">
        <v>248</v>
      </c>
      <c r="C32" s="273"/>
      <c r="D32" s="273"/>
      <c r="E32" s="274"/>
      <c r="F32" s="273"/>
      <c r="G32" s="273"/>
      <c r="H32" s="273"/>
      <c r="I32" s="274"/>
      <c r="K32" s="311"/>
      <c r="L32" s="122"/>
      <c r="M32" s="70"/>
      <c r="N32" s="70"/>
      <c r="O32" s="70"/>
    </row>
    <row r="33" spans="1:16" ht="17.25" customHeight="1">
      <c r="A33" s="247" t="s">
        <v>249</v>
      </c>
      <c r="B33" s="271" t="s">
        <v>250</v>
      </c>
      <c r="C33" s="271" t="s">
        <v>251</v>
      </c>
      <c r="D33" s="271" t="s">
        <v>252</v>
      </c>
      <c r="E33" s="271" t="s">
        <v>253</v>
      </c>
      <c r="F33" s="273"/>
      <c r="G33" s="273"/>
      <c r="H33" s="273"/>
      <c r="I33" s="274"/>
      <c r="K33" s="371" t="s">
        <v>254</v>
      </c>
      <c r="L33" s="70"/>
      <c r="M33" s="70"/>
      <c r="N33" s="70"/>
      <c r="O33" s="70"/>
    </row>
    <row r="34" spans="1:16" ht="17.25" customHeight="1">
      <c r="A34" s="247" t="s">
        <v>255</v>
      </c>
      <c r="B34" s="273" t="s">
        <v>256</v>
      </c>
      <c r="C34" s="273"/>
      <c r="D34" s="273"/>
      <c r="E34" s="274"/>
      <c r="F34" s="273"/>
      <c r="G34" s="273"/>
      <c r="H34" s="273"/>
      <c r="I34" s="274"/>
      <c r="K34" s="372"/>
      <c r="L34" s="70"/>
      <c r="M34" s="70"/>
      <c r="N34" s="70"/>
      <c r="O34" s="70"/>
    </row>
    <row r="35" spans="1:16" ht="17.25" customHeight="1">
      <c r="A35" s="247" t="s">
        <v>257</v>
      </c>
      <c r="B35" s="271" t="s">
        <v>258</v>
      </c>
      <c r="C35" s="271" t="s">
        <v>259</v>
      </c>
      <c r="D35" s="271" t="s">
        <v>260</v>
      </c>
      <c r="E35" s="271" t="s">
        <v>261</v>
      </c>
      <c r="F35" s="271" t="s">
        <v>262</v>
      </c>
      <c r="G35" s="271" t="s">
        <v>263</v>
      </c>
      <c r="H35" s="271" t="s">
        <v>264</v>
      </c>
      <c r="I35" s="273" t="s">
        <v>265</v>
      </c>
      <c r="J35" s="9"/>
      <c r="K35" s="369" t="s">
        <v>266</v>
      </c>
      <c r="L35" s="71"/>
      <c r="M35" s="122"/>
      <c r="N35" s="122"/>
      <c r="O35" s="122"/>
      <c r="P35" s="122"/>
    </row>
    <row r="36" spans="1:16" ht="17.25" customHeight="1">
      <c r="A36" s="247" t="s">
        <v>267</v>
      </c>
      <c r="B36" s="271" t="s">
        <v>268</v>
      </c>
      <c r="C36" s="271" t="s">
        <v>269</v>
      </c>
      <c r="D36" s="271" t="s">
        <v>270</v>
      </c>
      <c r="E36" s="271" t="s">
        <v>271</v>
      </c>
      <c r="F36" s="275" t="s">
        <v>272</v>
      </c>
      <c r="G36" s="271" t="s">
        <v>273</v>
      </c>
      <c r="H36" s="273"/>
      <c r="I36" s="273"/>
      <c r="J36" s="9"/>
      <c r="K36" s="370"/>
      <c r="L36" s="71"/>
      <c r="M36" s="122"/>
      <c r="N36" s="122"/>
      <c r="O36" s="122"/>
      <c r="P36" s="122"/>
    </row>
    <row r="37" spans="1:16" ht="17.25" customHeight="1">
      <c r="A37" s="247" t="s">
        <v>274</v>
      </c>
      <c r="B37" s="271" t="s">
        <v>275</v>
      </c>
      <c r="C37" s="271" t="s">
        <v>276</v>
      </c>
      <c r="D37" s="271" t="s">
        <v>277</v>
      </c>
      <c r="E37" s="271" t="s">
        <v>278</v>
      </c>
      <c r="F37" s="271" t="s">
        <v>279</v>
      </c>
      <c r="G37" s="271" t="s">
        <v>280</v>
      </c>
      <c r="H37" s="271" t="s">
        <v>281</v>
      </c>
      <c r="I37" s="271" t="s">
        <v>282</v>
      </c>
      <c r="J37" s="9"/>
      <c r="K37" s="371" t="s">
        <v>283</v>
      </c>
      <c r="L37" s="71"/>
      <c r="M37" s="122"/>
      <c r="N37" s="122"/>
      <c r="O37" s="122"/>
      <c r="P37" s="122"/>
    </row>
    <row r="38" spans="1:16" ht="17.25" customHeight="1">
      <c r="A38" s="247"/>
      <c r="B38" s="271" t="s">
        <v>284</v>
      </c>
      <c r="C38" s="271" t="s">
        <v>285</v>
      </c>
      <c r="D38" s="271"/>
      <c r="E38" s="271"/>
      <c r="F38" s="271"/>
      <c r="G38" s="271"/>
      <c r="H38" s="271"/>
      <c r="I38" s="271"/>
      <c r="J38" s="15"/>
      <c r="K38" s="372"/>
      <c r="L38" s="70"/>
      <c r="M38" s="70"/>
      <c r="N38" s="70"/>
      <c r="O38" s="70"/>
      <c r="P38" s="70"/>
    </row>
    <row r="39" spans="1:16" ht="17.25" customHeight="1">
      <c r="A39" s="247" t="s">
        <v>286</v>
      </c>
      <c r="B39" s="271" t="s">
        <v>287</v>
      </c>
      <c r="C39" s="273"/>
      <c r="D39" s="273"/>
      <c r="E39" s="273"/>
      <c r="F39" s="273"/>
      <c r="G39" s="273"/>
      <c r="H39" s="273"/>
      <c r="I39" s="273"/>
      <c r="J39" s="15"/>
      <c r="K39" s="373" t="s">
        <v>37</v>
      </c>
      <c r="L39" s="70"/>
      <c r="M39" s="70"/>
      <c r="N39" s="70"/>
      <c r="O39" s="70"/>
      <c r="P39" s="70"/>
    </row>
    <row r="40" spans="1:16" s="9" customFormat="1" ht="17.25" customHeight="1">
      <c r="A40" s="247" t="s">
        <v>288</v>
      </c>
      <c r="B40" s="271" t="s">
        <v>289</v>
      </c>
      <c r="C40" s="271" t="s">
        <v>290</v>
      </c>
      <c r="D40" s="271" t="s">
        <v>291</v>
      </c>
      <c r="E40" s="271" t="s">
        <v>292</v>
      </c>
      <c r="F40" s="271" t="s">
        <v>293</v>
      </c>
      <c r="G40" s="273" t="s">
        <v>294</v>
      </c>
      <c r="H40" s="273" t="s">
        <v>295</v>
      </c>
      <c r="I40" s="273" t="s">
        <v>296</v>
      </c>
      <c r="J40" s="15"/>
      <c r="K40" s="311"/>
      <c r="L40" s="122"/>
      <c r="M40" s="71"/>
      <c r="N40" s="71"/>
      <c r="O40" s="71"/>
      <c r="P40" s="71"/>
    </row>
    <row r="41" spans="1:16" s="9" customFormat="1" ht="17.25" customHeight="1">
      <c r="A41" s="248" t="s">
        <v>297</v>
      </c>
      <c r="B41" s="276" t="s">
        <v>298</v>
      </c>
      <c r="C41" s="277"/>
      <c r="D41" s="277"/>
      <c r="E41" s="277"/>
      <c r="F41" s="277"/>
      <c r="G41" s="277"/>
      <c r="H41" s="277"/>
      <c r="I41" s="277"/>
      <c r="J41" s="15"/>
      <c r="K41" s="311"/>
      <c r="L41" s="122"/>
      <c r="M41" s="71"/>
      <c r="N41" s="71"/>
      <c r="O41" s="71"/>
      <c r="P41" s="71"/>
    </row>
    <row r="42" spans="1:16" s="9" customFormat="1" ht="17.25" customHeight="1">
      <c r="A42" s="247" t="s">
        <v>299</v>
      </c>
      <c r="B42" s="274" t="s">
        <v>300</v>
      </c>
      <c r="C42" s="273"/>
      <c r="D42" s="273"/>
      <c r="E42" s="273"/>
      <c r="F42" s="273"/>
      <c r="G42" s="273"/>
      <c r="H42" s="273"/>
      <c r="I42" s="273"/>
      <c r="J42" s="15"/>
      <c r="K42" s="371" t="s">
        <v>301</v>
      </c>
      <c r="L42" s="122"/>
      <c r="M42" s="71"/>
      <c r="N42" s="71"/>
      <c r="O42" s="71"/>
      <c r="P42" s="71"/>
    </row>
    <row r="43" spans="1:16" s="15" customFormat="1" ht="17.25" customHeight="1">
      <c r="A43" s="247" t="s">
        <v>302</v>
      </c>
      <c r="B43" s="271" t="s">
        <v>303</v>
      </c>
      <c r="C43" s="271" t="s">
        <v>304</v>
      </c>
      <c r="D43" s="271" t="s">
        <v>305</v>
      </c>
      <c r="E43" s="273"/>
      <c r="F43" s="273"/>
      <c r="G43" s="273"/>
      <c r="H43" s="273"/>
      <c r="I43" s="273"/>
      <c r="K43" s="371"/>
      <c r="L43" s="70"/>
      <c r="M43" s="70"/>
      <c r="N43" s="70"/>
      <c r="O43" s="70"/>
      <c r="P43" s="70"/>
    </row>
    <row r="44" spans="1:16" s="15" customFormat="1" ht="17.25" customHeight="1">
      <c r="A44" s="247" t="s">
        <v>306</v>
      </c>
      <c r="B44" s="271" t="s">
        <v>307</v>
      </c>
      <c r="C44" s="271" t="s">
        <v>308</v>
      </c>
      <c r="D44" s="271" t="s">
        <v>309</v>
      </c>
      <c r="E44" s="271" t="s">
        <v>310</v>
      </c>
      <c r="F44" s="271" t="s">
        <v>311</v>
      </c>
      <c r="G44" s="278" t="s">
        <v>312</v>
      </c>
      <c r="H44" s="278"/>
      <c r="I44" s="278"/>
      <c r="K44" s="372"/>
      <c r="L44" s="70"/>
      <c r="M44" s="70"/>
      <c r="N44" s="70"/>
      <c r="O44" s="70"/>
      <c r="P44" s="70"/>
    </row>
    <row r="45" spans="1:16" s="15" customFormat="1" ht="17.25" customHeight="1">
      <c r="A45" s="247" t="s">
        <v>313</v>
      </c>
      <c r="B45" s="271" t="s">
        <v>314</v>
      </c>
      <c r="C45" s="271" t="s">
        <v>315</v>
      </c>
      <c r="D45" s="272" t="s">
        <v>316</v>
      </c>
      <c r="E45" s="271" t="s">
        <v>317</v>
      </c>
      <c r="F45" s="271" t="s">
        <v>318</v>
      </c>
      <c r="G45" s="271" t="s">
        <v>319</v>
      </c>
      <c r="H45" s="271" t="s">
        <v>320</v>
      </c>
      <c r="I45" s="279"/>
      <c r="K45" s="257" t="s">
        <v>321</v>
      </c>
      <c r="L45" s="70"/>
      <c r="M45" s="70"/>
      <c r="N45" s="70"/>
      <c r="O45" s="70"/>
      <c r="P45" s="70"/>
    </row>
    <row r="46" spans="1:16" s="15" customFormat="1" ht="17.25" customHeight="1">
      <c r="A46" s="247"/>
      <c r="B46" s="271" t="s">
        <v>322</v>
      </c>
      <c r="C46" s="271" t="s">
        <v>323</v>
      </c>
      <c r="D46" s="280" t="s">
        <v>324</v>
      </c>
      <c r="E46" s="271" t="s">
        <v>325</v>
      </c>
      <c r="F46" s="271" t="s">
        <v>326</v>
      </c>
      <c r="G46" s="279"/>
      <c r="H46" s="271"/>
      <c r="I46" s="271"/>
      <c r="K46" s="38"/>
      <c r="L46" s="122"/>
      <c r="M46" s="122"/>
      <c r="N46" s="122"/>
      <c r="O46" s="122"/>
      <c r="P46" s="122"/>
    </row>
    <row r="47" spans="1:16" s="15" customFormat="1" ht="17.25" customHeight="1">
      <c r="A47" s="247" t="s">
        <v>327</v>
      </c>
      <c r="B47" s="271" t="s">
        <v>328</v>
      </c>
      <c r="C47" s="271" t="s">
        <v>329</v>
      </c>
      <c r="D47" s="271" t="s">
        <v>330</v>
      </c>
      <c r="E47" s="279"/>
      <c r="F47" s="278"/>
      <c r="G47" s="278"/>
      <c r="H47" s="278"/>
      <c r="I47" s="278"/>
      <c r="K47" s="374" t="s">
        <v>321</v>
      </c>
      <c r="L47" s="122"/>
      <c r="M47" s="122"/>
      <c r="N47" s="122"/>
      <c r="O47" s="122"/>
      <c r="P47" s="122"/>
    </row>
    <row r="48" spans="1:16" s="15" customFormat="1" ht="17.25" customHeight="1">
      <c r="A48" s="247" t="s">
        <v>331</v>
      </c>
      <c r="B48" s="271" t="s">
        <v>332</v>
      </c>
      <c r="C48" s="281" t="s">
        <v>333</v>
      </c>
      <c r="D48" s="278"/>
      <c r="E48" s="278"/>
      <c r="F48" s="278"/>
      <c r="G48" s="278"/>
      <c r="H48" s="278"/>
      <c r="I48" s="278"/>
      <c r="K48" s="375"/>
      <c r="L48" s="122"/>
      <c r="M48" s="122"/>
      <c r="N48" s="122"/>
      <c r="O48" s="122"/>
      <c r="P48" s="122"/>
    </row>
    <row r="49" spans="1:16" s="15" customFormat="1" ht="17.25" customHeight="1">
      <c r="A49" s="247" t="s">
        <v>334</v>
      </c>
      <c r="B49" s="271" t="s">
        <v>335</v>
      </c>
      <c r="C49" s="279"/>
      <c r="D49" s="279"/>
      <c r="E49" s="278"/>
      <c r="F49" s="278"/>
      <c r="G49" s="278"/>
      <c r="H49" s="278"/>
      <c r="I49" s="278"/>
      <c r="K49" s="369" t="s">
        <v>336</v>
      </c>
      <c r="L49" s="122"/>
      <c r="M49" s="122"/>
      <c r="N49" s="122"/>
      <c r="O49" s="122"/>
      <c r="P49" s="122"/>
    </row>
    <row r="50" spans="1:16" s="15" customFormat="1" ht="15" customHeight="1">
      <c r="A50" s="247" t="s">
        <v>286</v>
      </c>
      <c r="B50" s="274" t="s">
        <v>287</v>
      </c>
      <c r="C50" s="279" t="s">
        <v>337</v>
      </c>
      <c r="D50" s="278" t="s">
        <v>338</v>
      </c>
      <c r="E50" s="278"/>
      <c r="F50" s="278"/>
      <c r="G50" s="278"/>
      <c r="H50" s="278"/>
      <c r="I50" s="278"/>
      <c r="K50" s="370"/>
      <c r="L50" s="69"/>
      <c r="M50" s="70"/>
      <c r="N50" s="70"/>
      <c r="O50" s="70"/>
      <c r="P50" s="70"/>
    </row>
    <row r="51" spans="1:16" s="15" customFormat="1" ht="15" customHeight="1">
      <c r="A51" s="248" t="s">
        <v>339</v>
      </c>
      <c r="B51" s="276" t="s">
        <v>340</v>
      </c>
      <c r="C51" s="276" t="s">
        <v>341</v>
      </c>
      <c r="D51" s="282" t="s">
        <v>342</v>
      </c>
      <c r="E51" s="282"/>
      <c r="F51" s="282"/>
      <c r="G51" s="282"/>
      <c r="H51" s="282"/>
      <c r="I51" s="282"/>
      <c r="K51" s="126"/>
      <c r="L51" s="69"/>
      <c r="M51" s="70"/>
      <c r="N51" s="70"/>
      <c r="O51" s="70"/>
      <c r="P51" s="70"/>
    </row>
    <row r="52" spans="1:16" s="15" customFormat="1" ht="15" customHeight="1">
      <c r="A52"/>
      <c r="B52"/>
      <c r="C52"/>
      <c r="D52"/>
      <c r="E52"/>
      <c r="F52"/>
      <c r="G52"/>
      <c r="H52"/>
      <c r="I52"/>
      <c r="K52" s="371" t="s">
        <v>343</v>
      </c>
      <c r="L52" s="71"/>
      <c r="M52" s="122"/>
      <c r="N52" s="122"/>
      <c r="O52" s="122"/>
      <c r="P52" s="122"/>
    </row>
    <row r="53" spans="1:16" s="15" customFormat="1" ht="15" customHeight="1">
      <c r="A53"/>
      <c r="B53"/>
      <c r="C53"/>
      <c r="D53"/>
      <c r="E53"/>
      <c r="F53"/>
      <c r="G53"/>
      <c r="H53"/>
      <c r="I53"/>
      <c r="K53" s="371"/>
      <c r="L53" s="71"/>
      <c r="M53" s="122"/>
      <c r="N53" s="122"/>
      <c r="O53" s="122"/>
      <c r="P53" s="122"/>
    </row>
    <row r="54" spans="1:16" s="15" customFormat="1" ht="15" customHeight="1">
      <c r="A54"/>
      <c r="B54"/>
      <c r="C54"/>
      <c r="D54"/>
      <c r="E54"/>
      <c r="F54"/>
      <c r="G54"/>
      <c r="H54"/>
      <c r="I54"/>
      <c r="K54" s="372"/>
      <c r="L54" s="71"/>
      <c r="M54" s="122"/>
      <c r="N54" s="122"/>
      <c r="O54" s="122"/>
      <c r="P54" s="122"/>
    </row>
    <row r="55" spans="1:16" s="15" customFormat="1" ht="15" customHeight="1">
      <c r="A55"/>
      <c r="B55"/>
      <c r="C55"/>
      <c r="D55"/>
      <c r="E55"/>
      <c r="F55"/>
      <c r="G55"/>
      <c r="H55"/>
      <c r="I55"/>
      <c r="K55" s="70"/>
      <c r="L55" s="70"/>
      <c r="M55" s="69"/>
      <c r="N55" s="69"/>
      <c r="O55" s="69"/>
      <c r="P55" s="69"/>
    </row>
    <row r="56" spans="1:16" s="15" customFormat="1" ht="15" customHeight="1">
      <c r="A56"/>
      <c r="B56"/>
      <c r="C56"/>
      <c r="D56"/>
      <c r="E56"/>
      <c r="F56"/>
      <c r="G56"/>
      <c r="H56"/>
      <c r="I56"/>
      <c r="K56"/>
      <c r="L56" s="70"/>
      <c r="M56" s="69"/>
      <c r="N56" s="69"/>
      <c r="O56" s="69"/>
      <c r="P56" s="69"/>
    </row>
    <row r="57" spans="1:16" s="15" customFormat="1" ht="15" customHeight="1">
      <c r="A57"/>
      <c r="B57"/>
      <c r="C57"/>
      <c r="D57"/>
      <c r="E57"/>
      <c r="F57"/>
      <c r="G57"/>
      <c r="H57"/>
      <c r="I57"/>
      <c r="K57"/>
      <c r="L57" s="70"/>
      <c r="M57" s="71"/>
      <c r="N57" s="71"/>
      <c r="O57" s="71"/>
      <c r="P57" s="71"/>
    </row>
    <row r="58" spans="1:16" s="15" customFormat="1" ht="15" customHeight="1">
      <c r="A58"/>
      <c r="B58"/>
      <c r="C58"/>
      <c r="D58"/>
      <c r="E58"/>
      <c r="F58"/>
      <c r="G58"/>
      <c r="H58"/>
      <c r="I58"/>
      <c r="J58"/>
      <c r="K58"/>
      <c r="L58" s="70"/>
      <c r="M58" s="71"/>
      <c r="N58" s="71"/>
      <c r="O58" s="71"/>
      <c r="P58" s="71"/>
    </row>
    <row r="59" spans="1:16" s="15" customFormat="1" ht="15" customHeight="1">
      <c r="A59"/>
      <c r="B59"/>
      <c r="C59"/>
      <c r="D59"/>
      <c r="E59"/>
      <c r="F59"/>
      <c r="G59"/>
      <c r="H59"/>
      <c r="I59"/>
      <c r="J59"/>
      <c r="K59"/>
      <c r="M59" s="70"/>
      <c r="N59" s="70"/>
      <c r="O59" s="70"/>
      <c r="P59" s="70"/>
    </row>
    <row r="60" spans="1:16" s="15" customFormat="1" ht="15" customHeight="1">
      <c r="A60"/>
      <c r="B60"/>
      <c r="C60"/>
      <c r="D60"/>
      <c r="E60"/>
      <c r="F60"/>
      <c r="G60"/>
      <c r="H60"/>
      <c r="I60"/>
      <c r="J60"/>
      <c r="K60"/>
      <c r="M60" s="70"/>
      <c r="N60" s="70"/>
      <c r="O60" s="70"/>
      <c r="P60" s="70"/>
    </row>
    <row r="61" spans="1:16" s="15" customFormat="1" ht="15" customHeight="1">
      <c r="A61"/>
      <c r="B61"/>
      <c r="C61"/>
      <c r="D61"/>
      <c r="E61"/>
      <c r="F61"/>
      <c r="G61"/>
      <c r="H61"/>
      <c r="I61"/>
      <c r="K61"/>
      <c r="M61" s="70"/>
      <c r="N61" s="70"/>
      <c r="O61" s="70"/>
      <c r="P61" s="70"/>
    </row>
    <row r="62" spans="1:16" s="15" customFormat="1" ht="15" customHeight="1">
      <c r="A62"/>
      <c r="B62"/>
      <c r="C62"/>
      <c r="D62"/>
      <c r="E62"/>
      <c r="F62"/>
      <c r="G62"/>
      <c r="H62"/>
      <c r="I62"/>
      <c r="J62"/>
      <c r="K62"/>
      <c r="M62" s="70"/>
      <c r="N62" s="70"/>
      <c r="O62" s="70"/>
      <c r="P62" s="70"/>
    </row>
    <row r="63" spans="1:16" s="15" customFormat="1">
      <c r="A63"/>
      <c r="B63"/>
      <c r="C63"/>
      <c r="D63"/>
      <c r="E63"/>
      <c r="F63"/>
      <c r="G63"/>
      <c r="H63"/>
      <c r="I63"/>
      <c r="J63"/>
      <c r="K63"/>
      <c r="M63" s="22"/>
    </row>
    <row r="64" spans="1:16" s="15" customFormat="1">
      <c r="A64"/>
      <c r="B64"/>
      <c r="C64"/>
      <c r="D64"/>
      <c r="E64"/>
      <c r="F64"/>
      <c r="G64"/>
      <c r="H64"/>
      <c r="I64"/>
      <c r="J64"/>
      <c r="K64"/>
      <c r="M64" s="22"/>
    </row>
    <row r="65" spans="1:15" s="15" customFormat="1">
      <c r="A65"/>
      <c r="B65"/>
      <c r="C65"/>
      <c r="D65"/>
      <c r="E65"/>
      <c r="F65"/>
      <c r="G65"/>
      <c r="H65"/>
      <c r="I65"/>
      <c r="J65"/>
      <c r="K65"/>
      <c r="M65" s="22"/>
    </row>
    <row r="66" spans="1:15" s="15" customFormat="1" ht="31.5" customHeight="1">
      <c r="A66"/>
      <c r="B66"/>
      <c r="C66"/>
      <c r="D66"/>
      <c r="E66"/>
      <c r="F66"/>
      <c r="G66"/>
      <c r="H66"/>
      <c r="I66"/>
      <c r="J66"/>
      <c r="K66"/>
      <c r="L66"/>
    </row>
    <row r="67" spans="1:15" s="15" customFormat="1">
      <c r="A67"/>
      <c r="B67"/>
      <c r="C67"/>
      <c r="D67"/>
      <c r="E67"/>
      <c r="F67"/>
      <c r="G67"/>
      <c r="H67"/>
      <c r="I67"/>
      <c r="J67"/>
      <c r="K67"/>
      <c r="L67"/>
    </row>
    <row r="68" spans="1:15" s="15" customFormat="1">
      <c r="A68"/>
      <c r="B68"/>
      <c r="C68"/>
      <c r="D68"/>
      <c r="E68"/>
      <c r="F68"/>
      <c r="G68"/>
      <c r="H68"/>
      <c r="I68"/>
      <c r="J68"/>
      <c r="K68"/>
      <c r="L68"/>
    </row>
    <row r="69" spans="1:15" s="15" customFormat="1">
      <c r="A69"/>
      <c r="B69"/>
      <c r="C69"/>
      <c r="D69"/>
      <c r="E69"/>
      <c r="F69"/>
      <c r="G69"/>
      <c r="H69"/>
      <c r="I69"/>
      <c r="J69"/>
      <c r="K69"/>
      <c r="M69" s="22"/>
      <c r="N69" s="23"/>
      <c r="O69" s="10"/>
    </row>
    <row r="70" spans="1:15" s="15" customFormat="1">
      <c r="A70"/>
      <c r="B70"/>
      <c r="C70"/>
      <c r="D70"/>
      <c r="E70"/>
      <c r="F70"/>
      <c r="G70"/>
      <c r="H70"/>
      <c r="I70"/>
      <c r="J70"/>
      <c r="K70"/>
      <c r="L70"/>
    </row>
    <row r="71" spans="1:15" ht="15" customHeight="1"/>
    <row r="72" spans="1:15" ht="15" customHeight="1"/>
    <row r="73" spans="1:15" ht="15" customHeight="1"/>
    <row r="74" spans="1:15" ht="15" customHeight="1"/>
    <row r="75" spans="1:15" ht="15" customHeight="1"/>
    <row r="76" spans="1:15" ht="15" customHeight="1"/>
    <row r="77" spans="1:15" ht="15" customHeight="1"/>
    <row r="78" spans="1:15" ht="15" customHeight="1"/>
  </sheetData>
  <mergeCells count="25">
    <mergeCell ref="K3:K4"/>
    <mergeCell ref="K26:K27"/>
    <mergeCell ref="K28:K30"/>
    <mergeCell ref="K31:K32"/>
    <mergeCell ref="K33:K34"/>
    <mergeCell ref="K5:K6"/>
    <mergeCell ref="K9:K11"/>
    <mergeCell ref="K14:K16"/>
    <mergeCell ref="A2:I4"/>
    <mergeCell ref="A5:A6"/>
    <mergeCell ref="B5:D6"/>
    <mergeCell ref="E5:F6"/>
    <mergeCell ref="G5:G6"/>
    <mergeCell ref="H5:I6"/>
    <mergeCell ref="K49:K50"/>
    <mergeCell ref="K52:K54"/>
    <mergeCell ref="K37:K38"/>
    <mergeCell ref="K42:K44"/>
    <mergeCell ref="K7:K8"/>
    <mergeCell ref="K12:K13"/>
    <mergeCell ref="K17:K18"/>
    <mergeCell ref="K19:K25"/>
    <mergeCell ref="K47:K48"/>
    <mergeCell ref="K35:K36"/>
    <mergeCell ref="K39:K41"/>
  </mergeCells>
  <pageMargins left="0.70866141732283472" right="0.70866141732283472" top="0.74803149606299213" bottom="0.74803149606299213" header="0.31496062992125984" footer="0.31496062992125984"/>
  <pageSetup paperSize="9" scale="80" fitToWidth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34"/>
  <sheetViews>
    <sheetView zoomScale="80" zoomScaleNormal="80" workbookViewId="0">
      <selection activeCell="J29" sqref="J29:J34"/>
    </sheetView>
  </sheetViews>
  <sheetFormatPr defaultColWidth="8.85546875" defaultRowHeight="15"/>
  <cols>
    <col min="1" max="1" width="4.5703125" customWidth="1"/>
    <col min="3" max="3" width="12.7109375" customWidth="1"/>
    <col min="5" max="5" width="10.7109375" customWidth="1"/>
    <col min="6" max="6" width="24" customWidth="1"/>
    <col min="8" max="8" width="37.140625" customWidth="1"/>
    <col min="9" max="9" width="11.28515625" bestFit="1" customWidth="1"/>
    <col min="10" max="10" width="11.28515625" customWidth="1"/>
  </cols>
  <sheetData>
    <row r="1" spans="2:10" ht="30" customHeight="1">
      <c r="B1" s="36" t="str">
        <f>"Ræktun " &amp;Spildur!B5</f>
        <v>Ræktun 2026</v>
      </c>
      <c r="F1" s="380" t="s">
        <v>344</v>
      </c>
      <c r="G1" s="380"/>
      <c r="H1" s="380"/>
      <c r="I1" s="380"/>
      <c r="J1" s="380"/>
    </row>
    <row r="2" spans="2:10" ht="20.25" customHeight="1">
      <c r="B2" s="38" t="s">
        <v>32</v>
      </c>
      <c r="C2" s="286" t="s">
        <v>136</v>
      </c>
      <c r="D2" s="286"/>
      <c r="E2" s="286"/>
      <c r="F2" s="48" t="s">
        <v>14</v>
      </c>
      <c r="G2" s="35" t="s">
        <v>137</v>
      </c>
      <c r="H2" s="35"/>
      <c r="I2" s="48" t="s">
        <v>5</v>
      </c>
      <c r="J2" s="49">
        <v>9999991</v>
      </c>
    </row>
    <row r="3" spans="2:10" ht="12" customHeight="1" thickBot="1">
      <c r="B3" s="3"/>
      <c r="C3" s="288"/>
      <c r="D3" s="288"/>
      <c r="E3" s="288"/>
      <c r="F3" s="5"/>
      <c r="G3" s="100"/>
      <c r="H3" s="55"/>
      <c r="I3" s="11"/>
      <c r="J3" s="32"/>
    </row>
    <row r="4" spans="2:10" ht="30.75" thickBot="1">
      <c r="B4" s="307" t="s">
        <v>33</v>
      </c>
      <c r="C4" s="308"/>
      <c r="D4" s="44" t="s">
        <v>34</v>
      </c>
      <c r="E4" s="45" t="s">
        <v>35</v>
      </c>
      <c r="F4" s="45" t="s">
        <v>36</v>
      </c>
      <c r="G4" s="46" t="s">
        <v>37</v>
      </c>
      <c r="H4" s="46" t="s">
        <v>38</v>
      </c>
      <c r="I4" s="46" t="s">
        <v>37</v>
      </c>
      <c r="J4" s="47" t="s">
        <v>39</v>
      </c>
    </row>
    <row r="5" spans="2:10">
      <c r="B5" s="381" t="s">
        <v>345</v>
      </c>
      <c r="C5" s="382"/>
      <c r="D5" s="387">
        <v>1.5</v>
      </c>
      <c r="E5" s="390">
        <v>1</v>
      </c>
      <c r="F5" s="294" t="s">
        <v>346</v>
      </c>
      <c r="G5" s="294">
        <v>25</v>
      </c>
      <c r="H5" s="43"/>
      <c r="I5" s="119"/>
      <c r="J5" s="393">
        <v>46179</v>
      </c>
    </row>
    <row r="6" spans="2:10">
      <c r="B6" s="383"/>
      <c r="C6" s="384"/>
      <c r="D6" s="388"/>
      <c r="E6" s="391"/>
      <c r="F6" s="297"/>
      <c r="G6" s="295"/>
      <c r="H6" s="1"/>
      <c r="I6" s="51"/>
      <c r="J6" s="394"/>
    </row>
    <row r="7" spans="2:10">
      <c r="B7" s="383"/>
      <c r="C7" s="384"/>
      <c r="D7" s="388"/>
      <c r="E7" s="391"/>
      <c r="F7" s="306"/>
      <c r="G7" s="295"/>
      <c r="H7" s="1"/>
      <c r="I7" s="51"/>
      <c r="J7" s="394"/>
    </row>
    <row r="8" spans="2:10">
      <c r="B8" s="383"/>
      <c r="C8" s="384"/>
      <c r="D8" s="388"/>
      <c r="E8" s="391"/>
      <c r="F8" s="297"/>
      <c r="G8" s="295"/>
      <c r="H8" s="6"/>
      <c r="I8" s="53"/>
      <c r="J8" s="394"/>
    </row>
    <row r="9" spans="2:10">
      <c r="B9" s="383"/>
      <c r="C9" s="384"/>
      <c r="D9" s="388"/>
      <c r="E9" s="391"/>
      <c r="F9" s="306"/>
      <c r="G9" s="295"/>
      <c r="H9" s="1"/>
      <c r="I9" s="51"/>
      <c r="J9" s="394"/>
    </row>
    <row r="10" spans="2:10" ht="15.75" thickBot="1">
      <c r="B10" s="385"/>
      <c r="C10" s="386"/>
      <c r="D10" s="389"/>
      <c r="E10" s="392"/>
      <c r="F10" s="296"/>
      <c r="G10" s="296"/>
      <c r="H10" s="7"/>
      <c r="I10" s="120"/>
      <c r="J10" s="395"/>
    </row>
    <row r="11" spans="2:10" ht="15" customHeight="1">
      <c r="B11" s="381" t="s">
        <v>347</v>
      </c>
      <c r="C11" s="382"/>
      <c r="D11" s="396" t="s">
        <v>348</v>
      </c>
      <c r="E11" s="390">
        <v>2</v>
      </c>
      <c r="F11" s="294"/>
      <c r="G11" s="294"/>
      <c r="H11" s="43" t="s">
        <v>349</v>
      </c>
      <c r="I11" s="119">
        <v>12</v>
      </c>
      <c r="J11" s="399">
        <v>46177</v>
      </c>
    </row>
    <row r="12" spans="2:10" ht="15" customHeight="1">
      <c r="B12" s="383"/>
      <c r="C12" s="384"/>
      <c r="D12" s="397"/>
      <c r="E12" s="391"/>
      <c r="F12" s="295"/>
      <c r="G12" s="295"/>
      <c r="H12" s="1"/>
      <c r="I12" s="51"/>
      <c r="J12" s="400"/>
    </row>
    <row r="13" spans="2:10" ht="15" customHeight="1">
      <c r="B13" s="383"/>
      <c r="C13" s="384"/>
      <c r="D13" s="397"/>
      <c r="E13" s="391"/>
      <c r="F13" s="306"/>
      <c r="G13" s="295"/>
      <c r="H13" s="1"/>
      <c r="I13" s="53"/>
      <c r="J13" s="400"/>
    </row>
    <row r="14" spans="2:10" ht="15" customHeight="1">
      <c r="B14" s="383"/>
      <c r="C14" s="384"/>
      <c r="D14" s="397"/>
      <c r="E14" s="391"/>
      <c r="F14" s="297"/>
      <c r="G14" s="295"/>
      <c r="H14" s="6"/>
      <c r="I14" s="51"/>
      <c r="J14" s="400"/>
    </row>
    <row r="15" spans="2:10" ht="15" customHeight="1">
      <c r="B15" s="383"/>
      <c r="C15" s="384"/>
      <c r="D15" s="397"/>
      <c r="E15" s="391"/>
      <c r="F15" s="295"/>
      <c r="G15" s="295"/>
      <c r="H15" s="1"/>
      <c r="I15" s="51"/>
      <c r="J15" s="400"/>
    </row>
    <row r="16" spans="2:10" ht="15.75" customHeight="1" thickBot="1">
      <c r="B16" s="385"/>
      <c r="C16" s="386"/>
      <c r="D16" s="398"/>
      <c r="E16" s="392"/>
      <c r="F16" s="296"/>
      <c r="G16" s="296"/>
      <c r="H16" s="7"/>
      <c r="I16" s="120"/>
      <c r="J16" s="314"/>
    </row>
    <row r="17" spans="2:10">
      <c r="B17" s="381" t="s">
        <v>350</v>
      </c>
      <c r="C17" s="382"/>
      <c r="D17" s="387">
        <v>3.2</v>
      </c>
      <c r="E17" s="390">
        <v>1</v>
      </c>
      <c r="F17" s="294"/>
      <c r="G17" s="294"/>
      <c r="H17" s="43" t="s">
        <v>351</v>
      </c>
      <c r="I17" s="119">
        <v>8</v>
      </c>
      <c r="J17" s="399">
        <v>46157</v>
      </c>
    </row>
    <row r="18" spans="2:10">
      <c r="B18" s="383"/>
      <c r="C18" s="384"/>
      <c r="D18" s="388"/>
      <c r="E18" s="391"/>
      <c r="F18" s="295"/>
      <c r="G18" s="295"/>
      <c r="H18" s="1" t="s">
        <v>352</v>
      </c>
      <c r="I18" s="51">
        <v>10</v>
      </c>
      <c r="J18" s="400"/>
    </row>
    <row r="19" spans="2:10">
      <c r="B19" s="383"/>
      <c r="C19" s="384"/>
      <c r="D19" s="388"/>
      <c r="E19" s="391"/>
      <c r="F19" s="306"/>
      <c r="G19" s="295"/>
      <c r="H19" s="1" t="s">
        <v>353</v>
      </c>
      <c r="I19" s="53">
        <v>7</v>
      </c>
      <c r="J19" s="400"/>
    </row>
    <row r="20" spans="2:10">
      <c r="B20" s="383"/>
      <c r="C20" s="384"/>
      <c r="D20" s="388"/>
      <c r="E20" s="391"/>
      <c r="F20" s="297"/>
      <c r="G20" s="295"/>
      <c r="H20" s="6"/>
      <c r="I20" s="51"/>
      <c r="J20" s="400"/>
    </row>
    <row r="21" spans="2:10">
      <c r="B21" s="383"/>
      <c r="C21" s="384"/>
      <c r="D21" s="388"/>
      <c r="E21" s="391"/>
      <c r="F21" s="295"/>
      <c r="G21" s="295"/>
      <c r="H21" s="1"/>
      <c r="I21" s="51"/>
      <c r="J21" s="400"/>
    </row>
    <row r="22" spans="2:10" ht="15.75" thickBot="1">
      <c r="B22" s="385"/>
      <c r="C22" s="386"/>
      <c r="D22" s="389"/>
      <c r="E22" s="392"/>
      <c r="F22" s="296"/>
      <c r="G22" s="296"/>
      <c r="H22" s="7"/>
      <c r="I22" s="120"/>
      <c r="J22" s="314"/>
    </row>
    <row r="23" spans="2:10">
      <c r="B23" s="381" t="s">
        <v>354</v>
      </c>
      <c r="C23" s="382"/>
      <c r="D23" s="387">
        <v>2.5</v>
      </c>
      <c r="E23" s="390">
        <v>3</v>
      </c>
      <c r="F23" s="294"/>
      <c r="G23" s="294"/>
      <c r="H23" s="43" t="s">
        <v>355</v>
      </c>
      <c r="I23" s="119">
        <v>200</v>
      </c>
      <c r="J23" s="399">
        <v>46147</v>
      </c>
    </row>
    <row r="24" spans="2:10">
      <c r="B24" s="383"/>
      <c r="C24" s="384"/>
      <c r="D24" s="388"/>
      <c r="E24" s="391"/>
      <c r="F24" s="295"/>
      <c r="G24" s="295"/>
      <c r="H24" s="1"/>
      <c r="I24" s="51"/>
      <c r="J24" s="400"/>
    </row>
    <row r="25" spans="2:10">
      <c r="B25" s="383"/>
      <c r="C25" s="384"/>
      <c r="D25" s="388"/>
      <c r="E25" s="391"/>
      <c r="F25" s="306"/>
      <c r="G25" s="295"/>
      <c r="H25" s="1"/>
      <c r="I25" s="51"/>
      <c r="J25" s="400"/>
    </row>
    <row r="26" spans="2:10">
      <c r="B26" s="383"/>
      <c r="C26" s="384"/>
      <c r="D26" s="388"/>
      <c r="E26" s="391"/>
      <c r="F26" s="297"/>
      <c r="G26" s="295"/>
      <c r="H26" s="6"/>
      <c r="I26" s="53"/>
      <c r="J26" s="400"/>
    </row>
    <row r="27" spans="2:10">
      <c r="B27" s="383"/>
      <c r="C27" s="384"/>
      <c r="D27" s="388"/>
      <c r="E27" s="391"/>
      <c r="F27" s="295"/>
      <c r="G27" s="295"/>
      <c r="H27" s="1"/>
      <c r="I27" s="51"/>
      <c r="J27" s="400"/>
    </row>
    <row r="28" spans="2:10" ht="15.75" thickBot="1">
      <c r="B28" s="385"/>
      <c r="C28" s="386"/>
      <c r="D28" s="389"/>
      <c r="E28" s="392"/>
      <c r="F28" s="296"/>
      <c r="G28" s="296"/>
      <c r="H28" s="7"/>
      <c r="I28" s="120"/>
      <c r="J28" s="314"/>
    </row>
    <row r="29" spans="2:10">
      <c r="B29" s="381"/>
      <c r="C29" s="382"/>
      <c r="D29" s="387"/>
      <c r="E29" s="390"/>
      <c r="F29" s="294"/>
      <c r="G29" s="294"/>
      <c r="H29" s="43"/>
      <c r="I29" s="119"/>
      <c r="J29" s="313"/>
    </row>
    <row r="30" spans="2:10">
      <c r="B30" s="383"/>
      <c r="C30" s="384"/>
      <c r="D30" s="388"/>
      <c r="E30" s="391"/>
      <c r="F30" s="295"/>
      <c r="G30" s="295"/>
      <c r="H30" s="1"/>
      <c r="I30" s="51"/>
      <c r="J30" s="400"/>
    </row>
    <row r="31" spans="2:10">
      <c r="B31" s="383"/>
      <c r="C31" s="384"/>
      <c r="D31" s="388"/>
      <c r="E31" s="391"/>
      <c r="F31" s="306"/>
      <c r="G31" s="295"/>
      <c r="H31" s="6"/>
      <c r="I31" s="51"/>
      <c r="J31" s="400"/>
    </row>
    <row r="32" spans="2:10">
      <c r="B32" s="383"/>
      <c r="C32" s="384"/>
      <c r="D32" s="388"/>
      <c r="E32" s="391"/>
      <c r="F32" s="297"/>
      <c r="G32" s="295"/>
      <c r="H32" s="1"/>
      <c r="I32" s="53"/>
      <c r="J32" s="400"/>
    </row>
    <row r="33" spans="2:10">
      <c r="B33" s="383"/>
      <c r="C33" s="384"/>
      <c r="D33" s="388"/>
      <c r="E33" s="391"/>
      <c r="F33" s="295"/>
      <c r="G33" s="295"/>
      <c r="H33" s="1"/>
      <c r="I33" s="51"/>
      <c r="J33" s="400"/>
    </row>
    <row r="34" spans="2:10" ht="15.75" thickBot="1">
      <c r="B34" s="385"/>
      <c r="C34" s="386"/>
      <c r="D34" s="389"/>
      <c r="E34" s="392"/>
      <c r="F34" s="296"/>
      <c r="G34" s="296"/>
      <c r="H34" s="7"/>
      <c r="I34" s="120"/>
      <c r="J34" s="314"/>
    </row>
  </sheetData>
  <mergeCells count="54">
    <mergeCell ref="J29:J34"/>
    <mergeCell ref="F31:F32"/>
    <mergeCell ref="G31:G32"/>
    <mergeCell ref="F33:F34"/>
    <mergeCell ref="G33:G34"/>
    <mergeCell ref="B29:C34"/>
    <mergeCell ref="D29:D34"/>
    <mergeCell ref="E29:E34"/>
    <mergeCell ref="F29:F30"/>
    <mergeCell ref="G29:G30"/>
    <mergeCell ref="J23:J28"/>
    <mergeCell ref="F25:F26"/>
    <mergeCell ref="G25:G26"/>
    <mergeCell ref="F27:F28"/>
    <mergeCell ref="G27:G28"/>
    <mergeCell ref="B23:C28"/>
    <mergeCell ref="D23:D28"/>
    <mergeCell ref="E23:E28"/>
    <mergeCell ref="F23:F24"/>
    <mergeCell ref="G23:G24"/>
    <mergeCell ref="J17:J22"/>
    <mergeCell ref="F19:F20"/>
    <mergeCell ref="G19:G20"/>
    <mergeCell ref="F21:F22"/>
    <mergeCell ref="G21:G22"/>
    <mergeCell ref="B17:C22"/>
    <mergeCell ref="D17:D22"/>
    <mergeCell ref="E17:E22"/>
    <mergeCell ref="F17:F18"/>
    <mergeCell ref="G17:G18"/>
    <mergeCell ref="J11:J16"/>
    <mergeCell ref="F13:F14"/>
    <mergeCell ref="G13:G14"/>
    <mergeCell ref="F15:F16"/>
    <mergeCell ref="G15:G16"/>
    <mergeCell ref="B11:C16"/>
    <mergeCell ref="D11:D16"/>
    <mergeCell ref="E11:E16"/>
    <mergeCell ref="F11:F12"/>
    <mergeCell ref="G11:G12"/>
    <mergeCell ref="F1:J1"/>
    <mergeCell ref="C2:E2"/>
    <mergeCell ref="C3:E3"/>
    <mergeCell ref="B4:C4"/>
    <mergeCell ref="B5:C10"/>
    <mergeCell ref="D5:D10"/>
    <mergeCell ref="E5:E10"/>
    <mergeCell ref="F5:F6"/>
    <mergeCell ref="G5:G6"/>
    <mergeCell ref="J5:J10"/>
    <mergeCell ref="F7:F8"/>
    <mergeCell ref="G7:G8"/>
    <mergeCell ref="F9:F10"/>
    <mergeCell ref="G9:G10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kPoint Document" ma:contentTypeID="0x01010077791558FE5DAB4482AB8C30E2D9FC1A00202A09DD56F667429AFCB245A6A1CD7A" ma:contentTypeVersion="26" ma:contentTypeDescription="Create a new document." ma:contentTypeScope="" ma:versionID="0e1eb1b22bb060559765e8d41f489221">
  <xsd:schema xmlns:xsd="http://www.w3.org/2001/XMLSchema" xmlns:xs="http://www.w3.org/2001/XMLSchema" xmlns:p="http://schemas.microsoft.com/office/2006/metadata/properties" xmlns:ns2="cba43929-d64d-436d-afcf-bb88a2ac908e" xmlns:ns3="3d815d55-d4f1-4917-a2d6-8f3ac7defde3" xmlns:ns4="c3ec8af1-850e-49a8-93cc-119f32e943b1" xmlns:ns5="9314a883-937d-4d5a-8ad0-cff330d74b77" xmlns:ns6="abbeec68-b05e-4e2e-88e5-2ac3e13fe809" xmlns:ns7="14bfd2bb-3d4a-4549-9197-f3410a8da64b" targetNamespace="http://schemas.microsoft.com/office/2006/metadata/properties" ma:root="true" ma:fieldsID="3d8d11a600d71e673e8b377091250858" ns2:_="" ns3:_="" ns4:_="" ns5:_="" ns6:_="" ns7:_="">
    <xsd:import namespace="cba43929-d64d-436d-afcf-bb88a2ac908e"/>
    <xsd:import namespace="3d815d55-d4f1-4917-a2d6-8f3ac7defde3"/>
    <xsd:import namespace="c3ec8af1-850e-49a8-93cc-119f32e943b1"/>
    <xsd:import namespace="9314a883-937d-4d5a-8ad0-cff330d74b77"/>
    <xsd:import namespace="abbeec68-b05e-4e2e-88e5-2ac3e13fe809"/>
    <xsd:import namespace="14bfd2bb-3d4a-4549-9197-f3410a8da64b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Vistunarform" minOccurs="0"/>
                <xsd:element ref="ns2:wpEyda" minOccurs="0"/>
                <xsd:element ref="ns3:wpProjectID" minOccurs="0"/>
                <xsd:element ref="ns5:calcDagsUpphaf" minOccurs="0"/>
                <xsd:element ref="ns2:wpRelationSets" minOccurs="0"/>
                <xsd:element ref="ns2:wpHasRelatedContent" minOccurs="0"/>
                <xsd:element ref="ns4:TaxCatchAll" minOccurs="0"/>
                <xsd:element ref="ns4:TaxCatchAllLabel" minOccurs="0"/>
                <xsd:element ref="ns6:wp_tag" minOccurs="0"/>
                <xsd:element ref="ns7:wpItemLocation" minOccurs="0"/>
                <xsd:element ref="ns2:m30f3837c5e04669828a268f0c88df48" minOccurs="0"/>
                <xsd:element ref="ns2:af9747a29187456b80d3e60571b8238a" minOccurs="0"/>
                <xsd:element ref="ns5:jcbfa007c1e6465e94b643bbb2924d2b" minOccurs="0"/>
                <xsd:element ref="ns5:MediaServiceMetadata" minOccurs="0"/>
                <xsd:element ref="ns5:MediaServiceFastMetadata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43929-d64d-436d-afcf-bb88a2ac908e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default="[today]" ma:internalName="wpSentReceived">
      <xsd:simpleType>
        <xsd:restriction base="dms:DateTime"/>
      </xsd:simpleType>
    </xsd:element>
    <xsd:element name="Vistunarform" ma:index="5" nillable="true" ma:displayName="Vistunarform" ma:default="Stafrænt" ma:internalName="Vistunarform">
      <xsd:simpleType>
        <xsd:restriction base="dms:Choice">
          <xsd:enumeration value="Að hluta á pappír"/>
          <xsd:enumeration value="Stafrænt"/>
        </xsd:restriction>
      </xsd:simpleType>
    </xsd:element>
    <xsd:element name="wpEyda" ma:index="6" nillable="true" ma:displayName="Eyða skjali" ma:default="0" ma:internalName="wpEyda">
      <xsd:simpleType>
        <xsd:restriction base="dms:Boolean"/>
      </xsd:simpleType>
    </xsd:element>
    <xsd:element name="wpRelationSets" ma:index="14" nillable="true" ma:displayName="Relation Sets" ma:description="Contains data about an element's related content" ma:internalName="wpRelationSets" ma:readOnly="false">
      <xsd:simpleType>
        <xsd:restriction base="dms:Note"/>
      </xsd:simpleType>
    </xsd:element>
    <xsd:element name="wpHasRelatedContent" ma:index="15" nillable="true" ma:displayName="Has related content" ma:default="0" ma:description="Indicates whether an item has related content" ma:internalName="wpHasRelatedContent" ma:readOnly="false">
      <xsd:simpleType>
        <xsd:restriction base="dms:Boolean"/>
      </xsd:simpleType>
    </xsd:element>
    <xsd:element name="m30f3837c5e04669828a268f0c88df48" ma:index="21" ma:taxonomy="true" ma:internalName="m30f3837c5e04669828a268f0c88df48" ma:taxonomyFieldName="DocumentType" ma:displayName="Skjalategund" ma:fieldId="{630f3837-c5e0-4669-828a-268f0c88df48}" ma:sspId="b7d95d9d-0a84-425f-b258-ef7997e64440" ma:termSetId="22533065-ce1e-4be2-ad99-cf07e13131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f9747a29187456b80d3e60571b8238a" ma:index="22" nillable="true" ma:taxonomy="true" ma:internalName="af9747a29187456b80d3e60571b8238a" ma:taxonomyFieldName="Efnisord" ma:displayName="Efnisorð" ma:default="" ma:fieldId="{af9747a2-9187-456b-80d3-e60571b8238a}" ma:taxonomyMulti="true" ma:sspId="b7d95d9d-0a84-425f-b258-ef7997e64440" ma:termSetId="31f684a3-b5dc-449b-a0f4-0d5794b8892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ProjectID" ma:index="11" nillable="true" ma:displayName="Verkefnisnúmer" ma:default="26-0223" ma:indexed="true" ma:internalName="wpProject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c8af1-850e-49a8-93cc-119f32e943b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3c1e6d8-54d0-41d4-9562-34e6c9a74034}" ma:internalName="TaxCatchAll" ma:showField="CatchAllData" ma:web="c3ec8af1-850e-49a8-93cc-119f32e94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73c1e6d8-54d0-41d4-9562-34e6c9a74034}" ma:internalName="TaxCatchAllLabel" ma:readOnly="true" ma:showField="CatchAllDataLabel" ma:web="c3ec8af1-850e-49a8-93cc-119f32e94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4a883-937d-4d5a-8ad0-cff330d74b77" elementFormDefault="qualified">
    <xsd:import namespace="http://schemas.microsoft.com/office/2006/documentManagement/types"/>
    <xsd:import namespace="http://schemas.microsoft.com/office/infopath/2007/PartnerControls"/>
    <xsd:element name="calcDagsUpphaf" ma:index="13" nillable="true" ma:displayName="Ár upphaf verkefnis" ma:default="2026" ma:internalName="calcDagsUpphaf" ma:readOnly="false">
      <xsd:simpleType>
        <xsd:restriction base="dms:Text"/>
      </xsd:simpleType>
    </xsd:element>
    <xsd:element name="jcbfa007c1e6465e94b643bbb2924d2b" ma:index="23" nillable="true" ma:taxonomy="true" ma:internalName="jcbfa007c1e6465e94b643bbb2924d2b" ma:taxonomyFieldName="Malalykill" ma:displayName="Efnisflokkur" ma:readOnly="false" ma:default="55;#6.5 Skýrsluhald -Skráning – útselt allar búgreinar|f9c23e01-e2b2-4a32-bf9f-831151744f54" ma:fieldId="{3cbfa007-c1e6-465e-94b6-43bbb2924d2b}" ma:sspId="b7d95d9d-0a84-425f-b258-ef7997e64440" ma:termSetId="7fe0dd3b-457a-434d-b4fd-7e27f24be4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9" nillable="true" ma:displayName="wpItemLocation" ma:default="c33b5bdb244049a7bd1be4aac33ca165;633835dc4ca947a48d3bcf0c7e13b27a;6549;" ma:internalName="wpItem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pSentReceived xmlns="cba43929-d64d-436d-afcf-bb88a2ac908e">2022-06-16T08:51:21+00:00</wpSentReceived>
    <Vistunarform xmlns="cba43929-d64d-436d-afcf-bb88a2ac908e">Stafrænt</Vistunarform>
    <m30f3837c5e04669828a268f0c88df48 xmlns="cba43929-d64d-436d-afcf-bb88a2ac908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Skýrsluhaldsgögn</TermName>
          <TermId xmlns="http://schemas.microsoft.com/office/infopath/2007/PartnerControls">71513d07-e896-47b9-93d1-e3170269d575</TermId>
        </TermInfo>
      </Terms>
    </m30f3837c5e04669828a268f0c88df48>
    <wp_tag xmlns="abbeec68-b05e-4e2e-88e5-2ac3e13fe809" xsi:nil="true"/>
    <wpEyda xmlns="cba43929-d64d-436d-afcf-bb88a2ac908e">false</wpEyda>
    <af9747a29187456b80d3e60571b8238a xmlns="cba43929-d64d-436d-afcf-bb88a2ac908e">
      <Terms xmlns="http://schemas.microsoft.com/office/infopath/2007/PartnerControls"/>
    </af9747a29187456b80d3e60571b8238a>
    <wpProjectID xmlns="3d815d55-d4f1-4917-a2d6-8f3ac7defde3">26-0223</wpProjectID>
    <wpSenderReceiver xmlns="cba43929-d64d-436d-afcf-bb88a2ac908e" xsi:nil="true"/>
    <wpItemLocation xmlns="14bfd2bb-3d4a-4549-9197-f3410a8da64b">c33b5bdb244049a7bd1be4aac33ca165;633835dc4ca947a48d3bcf0c7e13b27a;6549;</wpItemLocation>
    <TaxCatchAll xmlns="c3ec8af1-850e-49a8-93cc-119f32e943b1">
      <Value>55</Value>
      <Value>87</Value>
    </TaxCatchAll>
    <calcDagsUpphaf xmlns="9314a883-937d-4d5a-8ad0-cff330d74b77">2026</calcDagsUpphaf>
    <wpHasRelatedContent xmlns="cba43929-d64d-436d-afcf-bb88a2ac908e">false</wpHasRelatedContent>
    <wpRelationSets xmlns="cba43929-d64d-436d-afcf-bb88a2ac908e" xsi:nil="true"/>
    <jcbfa007c1e6465e94b643bbb2924d2b xmlns="9314a883-937d-4d5a-8ad0-cff330d7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6.5 Skýrsluhald -Skráning – útselt allar búgreinar</TermName>
          <TermId xmlns="http://schemas.microsoft.com/office/infopath/2007/PartnerControls">f9c23e01-e2b2-4a32-bf9f-831151744f54</TermId>
        </TermInfo>
      </Terms>
    </jcbfa007c1e6465e94b643bbb2924d2b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637B40-3006-46B2-BE68-65105F68B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43929-d64d-436d-afcf-bb88a2ac908e"/>
    <ds:schemaRef ds:uri="3d815d55-d4f1-4917-a2d6-8f3ac7defde3"/>
    <ds:schemaRef ds:uri="c3ec8af1-850e-49a8-93cc-119f32e943b1"/>
    <ds:schemaRef ds:uri="9314a883-937d-4d5a-8ad0-cff330d74b77"/>
    <ds:schemaRef ds:uri="abbeec68-b05e-4e2e-88e5-2ac3e13fe809"/>
    <ds:schemaRef ds:uri="14bfd2bb-3d4a-4549-9197-f3410a8da6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2BF64B-D58D-425D-A272-7A14C3CFEFF4}">
  <ds:schemaRefs>
    <ds:schemaRef ds:uri="http://schemas.microsoft.com/office/2006/documentManagement/types"/>
    <ds:schemaRef ds:uri="cba43929-d64d-436d-afcf-bb88a2ac908e"/>
    <ds:schemaRef ds:uri="http://schemas.microsoft.com/office/2006/metadata/properties"/>
    <ds:schemaRef ds:uri="http://purl.org/dc/elements/1.1/"/>
    <ds:schemaRef ds:uri="9314a883-937d-4d5a-8ad0-cff330d74b77"/>
    <ds:schemaRef ds:uri="http://www.w3.org/XML/1998/namespace"/>
    <ds:schemaRef ds:uri="abbeec68-b05e-4e2e-88e5-2ac3e13fe80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4bfd2bb-3d4a-4549-9197-f3410a8da64b"/>
    <ds:schemaRef ds:uri="c3ec8af1-850e-49a8-93cc-119f32e943b1"/>
    <ds:schemaRef ds:uri="3d815d55-d4f1-4917-a2d6-8f3ac7defde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F53C8DE-DD86-43FC-9B0E-69CD12876A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Spildur</vt:lpstr>
      <vt:lpstr>Búfjáráburðarnotkun</vt:lpstr>
      <vt:lpstr>Áburðargjöf</vt:lpstr>
      <vt:lpstr>Ræktunarskráning</vt:lpstr>
      <vt:lpstr>Uppskeruskráning</vt:lpstr>
      <vt:lpstr>Beitarskráning</vt:lpstr>
      <vt:lpstr>Leiðbeiningar uppskera</vt:lpstr>
      <vt:lpstr>Uppskera sýnishorn</vt:lpstr>
      <vt:lpstr>Beit sýnishorn</vt:lpstr>
      <vt:lpstr>Leiðbeiningar ræktun</vt:lpstr>
      <vt:lpstr>Ræktun sýnishorn</vt:lpstr>
      <vt:lpstr>Áburðargjöf!Print_Area</vt:lpstr>
      <vt:lpstr>'Leiðbeiningar ræktun'!Print_Area</vt:lpstr>
      <vt:lpstr>'Leiðbeiningar uppskera'!Print_Area</vt:lpstr>
      <vt:lpstr>Uppskeruskráning!Print_Area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Skýrsluhaldsblöð til að senda bændum 2022</dc:title>
  <dc:subject/>
  <dc:creator>Guðfinna Lára Hávarðardóttir</dc:creator>
  <cp:keywords/>
  <dc:description/>
  <cp:lastModifiedBy>Borgar Páll Bragason</cp:lastModifiedBy>
  <cp:revision/>
  <dcterms:created xsi:type="dcterms:W3CDTF">2017-03-06T11:00:37Z</dcterms:created>
  <dcterms:modified xsi:type="dcterms:W3CDTF">2026-09-04T11:24:51Z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0x01010077791558FE5DAB4482AB8C30E2D9FC1A00202A09DD56F667429AFCB245A6A1CD7A</vt:lpwstr>
  </property>
  <property fmtid="{D5CDD505-2E9C-101B-9397-08002B2CF9AE}" pid="3" name="Malalykill">
    <vt:lpwstr>55;#6.5 Skýrsluhald -Skráning – útselt allar búgreinar|f9c23e01-e2b2-4a32-bf9f-831151744f54</vt:lpwstr>
  </property>
  <property fmtid="{D5CDD505-2E9C-101B-9397-08002B2CF9AE}" pid="4" name="DocumentType">
    <vt:lpwstr>87;#Skýrsluhaldsgögn|71513d07-e896-47b9-93d1-e3170269d575</vt:lpwstr>
  </property>
  <property fmtid="{D5CDD505-2E9C-101B-9397-08002B2CF9AE}" pid="5" name="Efnisord">
    <vt:lpwstr/>
  </property>
</Properties>
</file>