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https://mjolkursamsalan-my.sharepoint.com/personal/jhs_ms_is/Documents/Reiknilíkön/"/>
    </mc:Choice>
  </mc:AlternateContent>
  <xr:revisionPtr revIDLastSave="0" documentId="8_{D50221FD-1879-4400-B801-3AB5475CA571}" xr6:coauthVersionLast="47" xr6:coauthVersionMax="47" xr10:uidLastSave="{00000000-0000-0000-0000-000000000000}"/>
  <workbookProtection workbookAlgorithmName="SHA-512" workbookHashValue="lYNpsvwrQnoYdx2F/AEnxQt4R1pZHx0ReEBaGhqM/gKJ6YSn/ActD5yfbRpgIiww5WZ0iVWeV/uWkCPxvCuRkQ==" workbookSaltValue="JWqFhNqfgt+wp4+9v04i4g==" workbookSpinCount="100000" lockStructure="1"/>
  <bookViews>
    <workbookView xWindow="-38520" yWindow="1515" windowWidth="38640" windowHeight="21240" xr2:uid="{00000000-000D-0000-FFFF-FFFF00000000}"/>
  </bookViews>
  <sheets>
    <sheet name="Prótein%" sheetId="1" r:id="rId1"/>
  </sheets>
  <definedNames>
    <definedName name="Afurðarstöðvarverð_mjólkur">126.2</definedName>
    <definedName name="Hlutfall_próteins_af_lágmarksverði">0.5</definedName>
    <definedName name="Próteinhlutfall___viðmiðun">0.034</definedName>
    <definedName name="Verð_á_próteineiningu">18.5588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1" i="1" l="1"/>
  <c r="D11" i="1" s="1"/>
  <c r="B33" i="1"/>
  <c r="C33" i="1" s="1"/>
  <c r="H33" i="1"/>
  <c r="I33" i="1"/>
  <c r="B34" i="1"/>
  <c r="C34" i="1" s="1"/>
  <c r="H34" i="1"/>
  <c r="I34" i="1" s="1"/>
  <c r="B35" i="1"/>
  <c r="C35" i="1" s="1"/>
  <c r="H35" i="1"/>
  <c r="I35" i="1"/>
  <c r="H22" i="1"/>
  <c r="I22" i="1" s="1"/>
  <c r="H12" i="1"/>
  <c r="I12" i="1" s="1"/>
  <c r="B29" i="1"/>
  <c r="C29" i="1" s="1"/>
  <c r="D29" i="1" s="1"/>
  <c r="H13" i="1"/>
  <c r="I13" i="1" s="1"/>
  <c r="H14" i="1"/>
  <c r="I14" i="1" s="1"/>
  <c r="H15" i="1"/>
  <c r="I15" i="1" s="1"/>
  <c r="H16" i="1"/>
  <c r="I16" i="1" s="1"/>
  <c r="H17" i="1"/>
  <c r="I17" i="1"/>
  <c r="H18" i="1"/>
  <c r="I18" i="1" s="1"/>
  <c r="H19" i="1"/>
  <c r="I19" i="1" s="1"/>
  <c r="H20" i="1"/>
  <c r="I20" i="1"/>
  <c r="H21" i="1"/>
  <c r="I21" i="1" s="1"/>
  <c r="H23" i="1"/>
  <c r="I23" i="1" s="1"/>
  <c r="H24" i="1"/>
  <c r="I24" i="1" s="1"/>
  <c r="H25" i="1"/>
  <c r="I25" i="1"/>
  <c r="H26" i="1"/>
  <c r="I26" i="1" s="1"/>
  <c r="H27" i="1"/>
  <c r="I27" i="1" s="1"/>
  <c r="H28" i="1"/>
  <c r="I28" i="1"/>
  <c r="H29" i="1"/>
  <c r="I29" i="1" s="1"/>
  <c r="H30" i="1"/>
  <c r="I30" i="1" s="1"/>
  <c r="H31" i="1"/>
  <c r="I31" i="1" s="1"/>
  <c r="H32" i="1"/>
  <c r="I32" i="1" s="1"/>
  <c r="H11" i="1"/>
  <c r="I11" i="1"/>
  <c r="B16" i="1"/>
  <c r="C16" i="1" s="1"/>
  <c r="B17" i="1"/>
  <c r="C17" i="1" s="1"/>
  <c r="B18" i="1"/>
  <c r="C18" i="1" s="1"/>
  <c r="B19" i="1"/>
  <c r="C19" i="1" s="1"/>
  <c r="B20" i="1"/>
  <c r="C20" i="1" s="1"/>
  <c r="B21" i="1"/>
  <c r="C21" i="1" s="1"/>
  <c r="D21" i="1" s="1"/>
  <c r="B22" i="1"/>
  <c r="C22" i="1"/>
  <c r="D22" i="1" s="1"/>
  <c r="B23" i="1"/>
  <c r="C23" i="1"/>
  <c r="D23" i="1" s="1"/>
  <c r="B24" i="1"/>
  <c r="C24" i="1" s="1"/>
  <c r="D24" i="1" s="1"/>
  <c r="B25" i="1"/>
  <c r="C25" i="1" s="1"/>
  <c r="D25" i="1" s="1"/>
  <c r="B26" i="1"/>
  <c r="C26" i="1" s="1"/>
  <c r="B27" i="1"/>
  <c r="C27" i="1" s="1"/>
  <c r="B28" i="1"/>
  <c r="C28" i="1" s="1"/>
  <c r="B30" i="1"/>
  <c r="C30" i="1"/>
  <c r="D30" i="1" s="1"/>
  <c r="B31" i="1"/>
  <c r="C31" i="1" s="1"/>
  <c r="B32" i="1"/>
  <c r="C32" i="1" s="1"/>
  <c r="B12" i="1"/>
  <c r="C12" i="1" s="1"/>
  <c r="D12" i="1" s="1"/>
  <c r="B13" i="1"/>
  <c r="C13" i="1"/>
  <c r="D13" i="1" s="1"/>
  <c r="B14" i="1"/>
  <c r="C14" i="1" s="1"/>
  <c r="D14" i="1" s="1"/>
  <c r="B15" i="1"/>
  <c r="C15" i="1" s="1"/>
  <c r="D15" i="1" s="1"/>
  <c r="B11" i="1"/>
  <c r="D35" i="1" l="1"/>
  <c r="D16" i="1"/>
  <c r="D34" i="1"/>
  <c r="D28" i="1"/>
  <c r="J33" i="1"/>
  <c r="D33" i="1"/>
  <c r="D26" i="1"/>
  <c r="D27" i="1"/>
  <c r="D20" i="1"/>
  <c r="D19" i="1"/>
  <c r="D18" i="1"/>
  <c r="D17" i="1"/>
  <c r="D32" i="1"/>
  <c r="D31" i="1"/>
  <c r="J35" i="1"/>
  <c r="J34" i="1"/>
  <c r="J30" i="1"/>
  <c r="J26" i="1"/>
  <c r="J18" i="1"/>
  <c r="J12" i="1"/>
  <c r="J22" i="1"/>
  <c r="J15" i="1"/>
  <c r="J32" i="1"/>
  <c r="J21" i="1"/>
  <c r="J19" i="1"/>
  <c r="J17" i="1"/>
  <c r="J13" i="1"/>
  <c r="J31" i="1"/>
  <c r="J27" i="1"/>
  <c r="J25" i="1"/>
  <c r="J23" i="1"/>
  <c r="J11" i="1"/>
  <c r="J29" i="1"/>
  <c r="J16" i="1"/>
  <c r="J14" i="1"/>
  <c r="J28" i="1"/>
  <c r="J20" i="1"/>
  <c r="J2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Jóhannes Hr. Símonarson</author>
  </authors>
  <commentList>
    <comment ref="D8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>RML:
Hér slærð þú inn greiðslumark þíns bús á árs- eða mánaðargrundvelli eftir því hvort þú vilt vita...</t>
        </r>
      </text>
    </comment>
  </commentList>
</comments>
</file>

<file path=xl/sharedStrings.xml><?xml version="1.0" encoding="utf-8"?>
<sst xmlns="http://schemas.openxmlformats.org/spreadsheetml/2006/main" count="16" uniqueCount="12">
  <si>
    <t>Hvaða máli skiptir próteinprósenta mjólkur?</t>
  </si>
  <si>
    <t>www.rml.is</t>
  </si>
  <si>
    <t>Sláið inn greiðslumark búsins og sjáið...</t>
  </si>
  <si>
    <t>Nafn býlis:</t>
  </si>
  <si>
    <t>Greiðslumark býlis:</t>
  </si>
  <si>
    <t>lítrar</t>
  </si>
  <si>
    <t>Prótein%</t>
  </si>
  <si>
    <t>Verð á ein.</t>
  </si>
  <si>
    <t>Kr. alls:</t>
  </si>
  <si>
    <t>Mismunur frá viðmiðun</t>
  </si>
  <si>
    <t>Verðlagsárið 2023</t>
  </si>
  <si>
    <t>Uppfært 8. ágúst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</si>
</sst>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</font>
    <font>
      <sz val="10"/>
      <name val="Arial"/>
      <family val="2"/>
    </font>
    <font>
      <b/>
      <sz val="8"/>
      <color indexed="81"/>
      <name val="Tahoma"/>
      <family val="2"/>
    </font>
    <font>
      <b/>
      <sz val="18"/>
      <name val="Calibri"/>
      <family val="2"/>
      <scheme val="minor"/>
    </font>
    <font>
      <sz val="10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i/>
      <sz val="10"/>
      <name val="Calibri"/>
      <family val="2"/>
      <scheme val="minor"/>
    </font>
    <font>
      <b/>
      <sz val="10"/>
      <color theme="4" tint="-0.249977111117893"/>
      <name val="Calibri"/>
      <family val="2"/>
      <scheme val="minor"/>
    </font>
    <font>
      <b/>
      <sz val="8"/>
      <name val="Calibri"/>
      <family val="2"/>
      <scheme val="minor"/>
    </font>
    <font>
      <b/>
      <sz val="22"/>
      <color rgb="FF99CC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3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center"/>
    </xf>
    <xf numFmtId="0" fontId="4" fillId="0" borderId="0" xfId="0" applyFont="1"/>
    <xf numFmtId="0" fontId="4" fillId="0" borderId="0" xfId="0" applyFont="1" applyBorder="1"/>
    <xf numFmtId="0" fontId="5" fillId="0" borderId="0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center"/>
    </xf>
    <xf numFmtId="0" fontId="6" fillId="0" borderId="0" xfId="0" applyFont="1"/>
    <xf numFmtId="0" fontId="5" fillId="0" borderId="0" xfId="0" applyFont="1"/>
    <xf numFmtId="0" fontId="7" fillId="0" borderId="0" xfId="0" applyFont="1" applyFill="1" applyBorder="1" applyAlignment="1">
      <alignment horizontal="right"/>
    </xf>
    <xf numFmtId="3" fontId="7" fillId="2" borderId="1" xfId="0" applyNumberFormat="1" applyFont="1" applyFill="1" applyBorder="1" applyAlignment="1" applyProtection="1">
      <alignment horizontal="right"/>
      <protection locked="0"/>
    </xf>
    <xf numFmtId="0" fontId="7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10" fontId="4" fillId="0" borderId="0" xfId="1" applyNumberFormat="1" applyFont="1"/>
    <xf numFmtId="0" fontId="6" fillId="0" borderId="2" xfId="0" applyFont="1" applyBorder="1" applyAlignment="1">
      <alignment horizontal="right" wrapText="1"/>
    </xf>
    <xf numFmtId="0" fontId="6" fillId="0" borderId="3" xfId="0" applyFont="1" applyBorder="1" applyAlignment="1">
      <alignment horizontal="center" wrapText="1"/>
    </xf>
    <xf numFmtId="0" fontId="6" fillId="0" borderId="3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wrapText="1"/>
    </xf>
    <xf numFmtId="0" fontId="6" fillId="0" borderId="3" xfId="0" applyFont="1" applyBorder="1" applyAlignment="1">
      <alignment horizontal="right" wrapText="1"/>
    </xf>
    <xf numFmtId="0" fontId="6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2" fontId="4" fillId="0" borderId="0" xfId="0" applyNumberFormat="1" applyFont="1"/>
    <xf numFmtId="3" fontId="4" fillId="0" borderId="0" xfId="0" applyNumberFormat="1" applyFont="1"/>
    <xf numFmtId="3" fontId="8" fillId="0" borderId="0" xfId="0" applyNumberFormat="1" applyFont="1"/>
    <xf numFmtId="10" fontId="4" fillId="2" borderId="5" xfId="0" applyNumberFormat="1" applyFont="1" applyFill="1" applyBorder="1"/>
    <xf numFmtId="10" fontId="4" fillId="2" borderId="7" xfId="0" applyNumberFormat="1" applyFont="1" applyFill="1" applyBorder="1"/>
    <xf numFmtId="10" fontId="4" fillId="0" borderId="0" xfId="0" applyNumberFormat="1" applyFont="1"/>
    <xf numFmtId="0" fontId="6" fillId="0" borderId="0" xfId="0" applyFont="1" applyAlignment="1">
      <alignment horizontal="center"/>
    </xf>
    <xf numFmtId="0" fontId="6" fillId="2" borderId="2" xfId="0" applyFont="1" applyFill="1" applyBorder="1" applyAlignment="1" applyProtection="1">
      <alignment horizontal="left"/>
      <protection locked="0"/>
    </xf>
    <xf numFmtId="0" fontId="6" fillId="2" borderId="3" xfId="0" applyFont="1" applyFill="1" applyBorder="1" applyAlignment="1" applyProtection="1">
      <alignment horizontal="left"/>
      <protection locked="0"/>
    </xf>
    <xf numFmtId="0" fontId="6" fillId="2" borderId="4" xfId="0" applyFont="1" applyFill="1" applyBorder="1" applyAlignment="1" applyProtection="1">
      <alignment horizontal="left"/>
      <protection locked="0"/>
    </xf>
    <xf numFmtId="0" fontId="10" fillId="0" borderId="0" xfId="0" applyFont="1" applyAlignment="1">
      <alignment horizontal="center"/>
    </xf>
    <xf numFmtId="0" fontId="11" fillId="0" borderId="0" xfId="0" applyFont="1" applyFill="1" applyBorder="1" applyAlignment="1">
      <alignment horizontal="center"/>
    </xf>
    <xf numFmtId="10" fontId="9" fillId="0" borderId="0" xfId="1" applyNumberFormat="1" applyFont="1" applyBorder="1"/>
    <xf numFmtId="4" fontId="9" fillId="0" borderId="0" xfId="0" applyNumberFormat="1" applyFont="1" applyBorder="1"/>
    <xf numFmtId="3" fontId="9" fillId="0" borderId="0" xfId="0" applyNumberFormat="1" applyFont="1" applyBorder="1"/>
    <xf numFmtId="10" fontId="4" fillId="0" borderId="6" xfId="1" applyNumberFormat="1" applyFont="1" applyBorder="1"/>
    <xf numFmtId="2" fontId="4" fillId="0" borderId="6" xfId="0" applyNumberFormat="1" applyFont="1" applyBorder="1"/>
    <xf numFmtId="3" fontId="4" fillId="0" borderId="6" xfId="0" applyNumberFormat="1" applyFont="1" applyBorder="1"/>
    <xf numFmtId="3" fontId="8" fillId="0" borderId="6" xfId="0" applyNumberFormat="1" applyFont="1" applyBorder="1"/>
    <xf numFmtId="3" fontId="4" fillId="0" borderId="8" xfId="0" applyNumberFormat="1" applyFont="1" applyBorder="1"/>
  </cellXfs>
  <cellStyles count="2">
    <cellStyle name="Prósent" xfId="1" builtinId="5"/>
    <cellStyle name="Venjulegt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390525</xdr:colOff>
      <xdr:row>0</xdr:row>
      <xdr:rowOff>0</xdr:rowOff>
    </xdr:from>
    <xdr:to>
      <xdr:col>9</xdr:col>
      <xdr:colOff>228600</xdr:colOff>
      <xdr:row>2</xdr:row>
      <xdr:rowOff>104775</xdr:rowOff>
    </xdr:to>
    <xdr:pic>
      <xdr:nvPicPr>
        <xdr:cNvPr id="1041" name="Picture 2">
          <a:extLst>
            <a:ext uri="{FF2B5EF4-FFF2-40B4-BE49-F238E27FC236}">
              <a16:creationId xmlns:a16="http://schemas.microsoft.com/office/drawing/2014/main" id="{8948293E-E816-4FFF-BD92-3590EC759D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29150" y="0"/>
          <a:ext cx="56197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5"/>
  <sheetViews>
    <sheetView showGridLines="0" tabSelected="1" workbookViewId="0">
      <selection activeCell="C6" sqref="C6:G6"/>
    </sheetView>
  </sheetViews>
  <sheetFormatPr defaultRowHeight="12.75" x14ac:dyDescent="0.2"/>
  <cols>
    <col min="1" max="1" width="10.42578125" style="3" customWidth="1"/>
    <col min="2" max="2" width="8.5703125" style="3" customWidth="1"/>
    <col min="3" max="3" width="10" style="3" customWidth="1"/>
    <col min="4" max="4" width="10.28515625" style="3" customWidth="1"/>
    <col min="5" max="5" width="1.85546875" style="3" customWidth="1"/>
    <col min="6" max="6" width="4.42578125" style="3" customWidth="1"/>
    <col min="7" max="7" width="9.42578125" style="3" customWidth="1"/>
    <col min="8" max="8" width="8.5703125" style="3" customWidth="1"/>
    <col min="9" max="9" width="10.85546875" style="3" bestFit="1" customWidth="1"/>
    <col min="10" max="10" width="11.42578125" style="3" bestFit="1" customWidth="1"/>
    <col min="11" max="16384" width="9.140625" style="3"/>
  </cols>
  <sheetData>
    <row r="1" spans="1:13" ht="28.5" x14ac:dyDescent="0.45">
      <c r="A1" s="1" t="s">
        <v>10</v>
      </c>
      <c r="B1" s="2"/>
      <c r="C1" s="2"/>
      <c r="D1" s="2"/>
      <c r="E1" s="2"/>
      <c r="F1" s="2"/>
      <c r="G1" s="2"/>
      <c r="H1" s="2"/>
      <c r="I1" s="32"/>
      <c r="J1" s="32"/>
    </row>
    <row r="2" spans="1:13" ht="3" customHeight="1" x14ac:dyDescent="0.35">
      <c r="A2" s="1"/>
      <c r="B2" s="2"/>
      <c r="C2" s="2"/>
      <c r="D2" s="2"/>
      <c r="E2" s="2"/>
      <c r="F2" s="2"/>
      <c r="G2" s="2"/>
      <c r="H2" s="2"/>
      <c r="I2" s="2"/>
      <c r="J2" s="2"/>
      <c r="K2" s="4"/>
    </row>
    <row r="3" spans="1:13" ht="18.75" x14ac:dyDescent="0.3">
      <c r="A3" s="5" t="s">
        <v>0</v>
      </c>
      <c r="B3" s="6"/>
      <c r="C3" s="6"/>
      <c r="D3" s="6"/>
      <c r="E3" s="6"/>
      <c r="F3" s="6"/>
      <c r="G3" s="6"/>
      <c r="H3" s="6"/>
      <c r="I3" s="27" t="s">
        <v>1</v>
      </c>
      <c r="J3" s="27"/>
    </row>
    <row r="4" spans="1:13" x14ac:dyDescent="0.2">
      <c r="A4" s="7" t="s">
        <v>2</v>
      </c>
    </row>
    <row r="5" spans="1:13" ht="13.5" thickBot="1" x14ac:dyDescent="0.25"/>
    <row r="6" spans="1:13" ht="16.5" customHeight="1" thickBot="1" x14ac:dyDescent="0.35">
      <c r="A6" s="8" t="s">
        <v>3</v>
      </c>
      <c r="C6" s="28"/>
      <c r="D6" s="29"/>
      <c r="E6" s="29"/>
      <c r="F6" s="29"/>
      <c r="G6" s="30"/>
      <c r="I6" s="31" t="s">
        <v>11</v>
      </c>
      <c r="J6" s="31"/>
    </row>
    <row r="7" spans="1:13" ht="13.5" thickBot="1" x14ac:dyDescent="0.25"/>
    <row r="8" spans="1:13" ht="19.5" thickBot="1" x14ac:dyDescent="0.35">
      <c r="A8" s="5" t="s">
        <v>4</v>
      </c>
      <c r="B8" s="9"/>
      <c r="D8" s="10">
        <v>100000</v>
      </c>
      <c r="E8" s="11" t="s">
        <v>5</v>
      </c>
      <c r="G8" s="12"/>
    </row>
    <row r="9" spans="1:13" ht="10.5" customHeight="1" thickBot="1" x14ac:dyDescent="0.25">
      <c r="D9" s="13"/>
      <c r="E9" s="13"/>
    </row>
    <row r="10" spans="1:13" ht="39" thickBot="1" x14ac:dyDescent="0.25">
      <c r="A10" s="14" t="s">
        <v>6</v>
      </c>
      <c r="B10" s="15" t="s">
        <v>7</v>
      </c>
      <c r="C10" s="15" t="s">
        <v>8</v>
      </c>
      <c r="D10" s="16" t="s">
        <v>9</v>
      </c>
      <c r="E10" s="15"/>
      <c r="F10" s="17"/>
      <c r="G10" s="18" t="s">
        <v>6</v>
      </c>
      <c r="H10" s="15" t="s">
        <v>7</v>
      </c>
      <c r="I10" s="15" t="s">
        <v>8</v>
      </c>
      <c r="J10" s="19" t="s">
        <v>9</v>
      </c>
      <c r="K10" s="20"/>
      <c r="L10" s="20"/>
      <c r="M10" s="20"/>
    </row>
    <row r="11" spans="1:13" x14ac:dyDescent="0.2">
      <c r="A11" s="13">
        <v>3.2099999999999997E-2</v>
      </c>
      <c r="B11" s="21">
        <f t="shared" ref="B11:B32" si="0">((Afurðarstöðvarverð_mjólkur*Hlutfall_próteins_af_lágmarksverði/Próteinhlutfall___viðmiðun)*A11)</f>
        <v>59.573823529411754</v>
      </c>
      <c r="C11" s="22">
        <f>B11*$D$8</f>
        <v>5957382.352941175</v>
      </c>
      <c r="D11" s="23">
        <f>IF(C11&lt;$C$30,(($C$30-C11)*-1),(C11-$C$30))</f>
        <v>-352617.64705882501</v>
      </c>
      <c r="E11" s="22"/>
      <c r="F11" s="24"/>
      <c r="G11" s="13">
        <v>3.4599999999999999E-2</v>
      </c>
      <c r="H11" s="21">
        <f t="shared" ref="H11:H32" si="1">((Afurðarstöðvarverð_mjólkur*Hlutfall_próteins_af_lágmarksverði/Próteinhlutfall___viðmiðun)*G11)</f>
        <v>64.213529411764696</v>
      </c>
      <c r="I11" s="22">
        <f t="shared" ref="I11:I32" si="2">H11*$D$8</f>
        <v>6421352.9411764694</v>
      </c>
      <c r="J11" s="23">
        <f>IF(I11&lt;$C$26,(($C$26-I11)*-1),(I11-$C$26))</f>
        <v>185588.23529411666</v>
      </c>
    </row>
    <row r="12" spans="1:13" x14ac:dyDescent="0.2">
      <c r="A12" s="13">
        <v>3.2199999999999999E-2</v>
      </c>
      <c r="B12" s="21">
        <f t="shared" si="0"/>
        <v>59.759411764705881</v>
      </c>
      <c r="C12" s="22">
        <f t="shared" ref="C12:C32" si="3">B12*$D$8</f>
        <v>5975941.176470588</v>
      </c>
      <c r="D12" s="23">
        <f t="shared" ref="D12:D35" si="4">IF(C12&lt;$C$30,(($C$30-C12)*-1),(C12-$C$30))</f>
        <v>-334058.82352941204</v>
      </c>
      <c r="E12" s="22"/>
      <c r="F12" s="24"/>
      <c r="G12" s="13">
        <v>3.4700000000000002E-2</v>
      </c>
      <c r="H12" s="21">
        <f t="shared" si="1"/>
        <v>64.399117647058816</v>
      </c>
      <c r="I12" s="22">
        <f t="shared" si="2"/>
        <v>6439911.7647058815</v>
      </c>
      <c r="J12" s="23">
        <f t="shared" ref="J12:J32" si="5">IF(I12&lt;$C$26,(($C$26-I12)*-1),(I12-$C$26))</f>
        <v>204147.0588235287</v>
      </c>
    </row>
    <row r="13" spans="1:13" x14ac:dyDescent="0.2">
      <c r="A13" s="13">
        <v>3.2300000000000002E-2</v>
      </c>
      <c r="B13" s="21">
        <f t="shared" si="0"/>
        <v>59.945</v>
      </c>
      <c r="C13" s="22">
        <f t="shared" si="3"/>
        <v>5994500</v>
      </c>
      <c r="D13" s="23">
        <f t="shared" si="4"/>
        <v>-315500</v>
      </c>
      <c r="E13" s="22"/>
      <c r="F13" s="24"/>
      <c r="G13" s="13">
        <v>3.4799999999999998E-2</v>
      </c>
      <c r="H13" s="21">
        <f t="shared" si="1"/>
        <v>64.584705882352935</v>
      </c>
      <c r="I13" s="22">
        <f t="shared" si="2"/>
        <v>6458470.5882352935</v>
      </c>
      <c r="J13" s="23">
        <f t="shared" si="5"/>
        <v>222705.88235294074</v>
      </c>
    </row>
    <row r="14" spans="1:13" x14ac:dyDescent="0.2">
      <c r="A14" s="13">
        <v>3.2399999999999998E-2</v>
      </c>
      <c r="B14" s="21">
        <f t="shared" si="0"/>
        <v>60.130588235294113</v>
      </c>
      <c r="C14" s="22">
        <f t="shared" si="3"/>
        <v>6013058.8235294111</v>
      </c>
      <c r="D14" s="23">
        <f t="shared" si="4"/>
        <v>-296941.17647058889</v>
      </c>
      <c r="E14" s="22"/>
      <c r="F14" s="24"/>
      <c r="G14" s="13">
        <v>3.49E-2</v>
      </c>
      <c r="H14" s="21">
        <f t="shared" si="1"/>
        <v>64.770294117647055</v>
      </c>
      <c r="I14" s="22">
        <f t="shared" si="2"/>
        <v>6477029.4117647056</v>
      </c>
      <c r="J14" s="23">
        <f t="shared" si="5"/>
        <v>241264.70588235278</v>
      </c>
    </row>
    <row r="15" spans="1:13" x14ac:dyDescent="0.2">
      <c r="A15" s="13">
        <v>3.2500000000000001E-2</v>
      </c>
      <c r="B15" s="21">
        <f t="shared" si="0"/>
        <v>60.316176470588232</v>
      </c>
      <c r="C15" s="22">
        <f t="shared" si="3"/>
        <v>6031617.6470588231</v>
      </c>
      <c r="D15" s="23">
        <f t="shared" si="4"/>
        <v>-278382.35294117685</v>
      </c>
      <c r="E15" s="22"/>
      <c r="F15" s="24"/>
      <c r="G15" s="13">
        <v>3.5000000000000003E-2</v>
      </c>
      <c r="H15" s="21">
        <f t="shared" si="1"/>
        <v>64.955882352941174</v>
      </c>
      <c r="I15" s="22">
        <f t="shared" si="2"/>
        <v>6495588.2352941176</v>
      </c>
      <c r="J15" s="23">
        <f t="shared" si="5"/>
        <v>259823.52941176482</v>
      </c>
    </row>
    <row r="16" spans="1:13" x14ac:dyDescent="0.2">
      <c r="A16" s="13">
        <v>3.2599999999999997E-2</v>
      </c>
      <c r="B16" s="21">
        <f t="shared" si="0"/>
        <v>60.501764705882344</v>
      </c>
      <c r="C16" s="22">
        <f t="shared" si="3"/>
        <v>6050176.4705882343</v>
      </c>
      <c r="D16" s="23">
        <f t="shared" si="4"/>
        <v>-259823.52941176575</v>
      </c>
      <c r="E16" s="22"/>
      <c r="F16" s="24"/>
      <c r="G16" s="13">
        <v>3.5099999999999999E-2</v>
      </c>
      <c r="H16" s="21">
        <f t="shared" si="1"/>
        <v>65.141470588235293</v>
      </c>
      <c r="I16" s="22">
        <f t="shared" si="2"/>
        <v>6514147.0588235296</v>
      </c>
      <c r="J16" s="23">
        <f t="shared" si="5"/>
        <v>278382.35294117685</v>
      </c>
    </row>
    <row r="17" spans="1:10" x14ac:dyDescent="0.2">
      <c r="A17" s="13">
        <v>3.27E-2</v>
      </c>
      <c r="B17" s="21">
        <f t="shared" si="0"/>
        <v>60.687352941176464</v>
      </c>
      <c r="C17" s="22">
        <f t="shared" si="3"/>
        <v>6068735.2941176463</v>
      </c>
      <c r="D17" s="23">
        <f t="shared" si="4"/>
        <v>-241264.70588235371</v>
      </c>
      <c r="E17" s="22"/>
      <c r="F17" s="24"/>
      <c r="G17" s="13">
        <v>3.5200000000000002E-2</v>
      </c>
      <c r="H17" s="21">
        <f t="shared" si="1"/>
        <v>65.327058823529413</v>
      </c>
      <c r="I17" s="22">
        <f t="shared" si="2"/>
        <v>6532705.8823529417</v>
      </c>
      <c r="J17" s="23">
        <f t="shared" si="5"/>
        <v>296941.17647058889</v>
      </c>
    </row>
    <row r="18" spans="1:10" x14ac:dyDescent="0.2">
      <c r="A18" s="13">
        <v>3.2800000000000003E-2</v>
      </c>
      <c r="B18" s="21">
        <f t="shared" si="0"/>
        <v>60.87294117647059</v>
      </c>
      <c r="C18" s="22">
        <f t="shared" si="3"/>
        <v>6087294.1176470593</v>
      </c>
      <c r="D18" s="23">
        <f t="shared" si="4"/>
        <v>-222705.88235294074</v>
      </c>
      <c r="E18" s="22"/>
      <c r="F18" s="24"/>
      <c r="G18" s="13">
        <v>3.5299999999999998E-2</v>
      </c>
      <c r="H18" s="21">
        <f t="shared" si="1"/>
        <v>65.512647058823518</v>
      </c>
      <c r="I18" s="22">
        <f t="shared" si="2"/>
        <v>6551264.7058823518</v>
      </c>
      <c r="J18" s="23">
        <f t="shared" si="5"/>
        <v>315499.99999999907</v>
      </c>
    </row>
    <row r="19" spans="1:10" x14ac:dyDescent="0.2">
      <c r="A19" s="13">
        <v>3.2899999999999999E-2</v>
      </c>
      <c r="B19" s="21">
        <f t="shared" si="0"/>
        <v>61.058529411764702</v>
      </c>
      <c r="C19" s="22">
        <f t="shared" si="3"/>
        <v>6105852.9411764704</v>
      </c>
      <c r="D19" s="23">
        <f t="shared" si="4"/>
        <v>-204147.05882352963</v>
      </c>
      <c r="E19" s="22"/>
      <c r="F19" s="24"/>
      <c r="G19" s="13">
        <v>3.5400000000000001E-2</v>
      </c>
      <c r="H19" s="21">
        <f t="shared" si="1"/>
        <v>65.698235294117652</v>
      </c>
      <c r="I19" s="22">
        <f t="shared" si="2"/>
        <v>6569823.5294117648</v>
      </c>
      <c r="J19" s="23">
        <f t="shared" si="5"/>
        <v>334058.82352941204</v>
      </c>
    </row>
    <row r="20" spans="1:10" x14ac:dyDescent="0.2">
      <c r="A20" s="13">
        <v>3.3000000000000002E-2</v>
      </c>
      <c r="B20" s="21">
        <f>((Afurðarstöðvarverð_mjólkur*Hlutfall_próteins_af_lágmarksverði/Próteinhlutfall___viðmiðun)*A20)</f>
        <v>61.244117647058822</v>
      </c>
      <c r="C20" s="22">
        <f t="shared" si="3"/>
        <v>6124411.7647058824</v>
      </c>
      <c r="D20" s="23">
        <f t="shared" si="4"/>
        <v>-185588.23529411759</v>
      </c>
      <c r="E20" s="22"/>
      <c r="F20" s="24"/>
      <c r="G20" s="13">
        <v>3.5499999999999997E-2</v>
      </c>
      <c r="H20" s="21">
        <f t="shared" si="1"/>
        <v>65.883823529411757</v>
      </c>
      <c r="I20" s="22">
        <f t="shared" si="2"/>
        <v>6588382.3529411759</v>
      </c>
      <c r="J20" s="23">
        <f t="shared" si="5"/>
        <v>352617.64705882315</v>
      </c>
    </row>
    <row r="21" spans="1:10" x14ac:dyDescent="0.2">
      <c r="A21" s="13">
        <v>3.3099999999999997E-2</v>
      </c>
      <c r="B21" s="21">
        <f t="shared" si="0"/>
        <v>61.429705882352934</v>
      </c>
      <c r="C21" s="22">
        <f t="shared" si="3"/>
        <v>6142970.5882352935</v>
      </c>
      <c r="D21" s="23">
        <f t="shared" si="4"/>
        <v>-167029.41176470648</v>
      </c>
      <c r="E21" s="22"/>
      <c r="F21" s="24"/>
      <c r="G21" s="13">
        <v>3.56E-2</v>
      </c>
      <c r="H21" s="21">
        <f t="shared" si="1"/>
        <v>66.069411764705876</v>
      </c>
      <c r="I21" s="22">
        <f t="shared" si="2"/>
        <v>6606941.176470588</v>
      </c>
      <c r="J21" s="23">
        <f t="shared" si="5"/>
        <v>371176.47058823518</v>
      </c>
    </row>
    <row r="22" spans="1:10" x14ac:dyDescent="0.2">
      <c r="A22" s="13">
        <v>3.32E-2</v>
      </c>
      <c r="B22" s="21">
        <f t="shared" si="0"/>
        <v>61.615294117647053</v>
      </c>
      <c r="C22" s="22">
        <f t="shared" si="3"/>
        <v>6161529.4117647056</v>
      </c>
      <c r="D22" s="23">
        <f t="shared" si="4"/>
        <v>-148470.58823529445</v>
      </c>
      <c r="E22" s="22"/>
      <c r="F22" s="24"/>
      <c r="G22" s="13">
        <v>3.5700000000000003E-2</v>
      </c>
      <c r="H22" s="21">
        <f t="shared" si="1"/>
        <v>66.254999999999995</v>
      </c>
      <c r="I22" s="22">
        <f t="shared" si="2"/>
        <v>6625500</v>
      </c>
      <c r="J22" s="23">
        <f t="shared" si="5"/>
        <v>389735.29411764722</v>
      </c>
    </row>
    <row r="23" spans="1:10" x14ac:dyDescent="0.2">
      <c r="A23" s="13">
        <v>3.3300000000000003E-2</v>
      </c>
      <c r="B23" s="21">
        <f t="shared" si="0"/>
        <v>61.80088235294118</v>
      </c>
      <c r="C23" s="22">
        <f t="shared" si="3"/>
        <v>6180088.2352941176</v>
      </c>
      <c r="D23" s="23">
        <f t="shared" si="4"/>
        <v>-129911.76470588241</v>
      </c>
      <c r="E23" s="22"/>
      <c r="F23" s="24"/>
      <c r="G23" s="13">
        <v>3.5799999999999998E-2</v>
      </c>
      <c r="H23" s="21">
        <f t="shared" si="1"/>
        <v>66.440588235294115</v>
      </c>
      <c r="I23" s="22">
        <f t="shared" si="2"/>
        <v>6644058.8235294111</v>
      </c>
      <c r="J23" s="23">
        <f t="shared" si="5"/>
        <v>408294.11764705833</v>
      </c>
    </row>
    <row r="24" spans="1:10" x14ac:dyDescent="0.2">
      <c r="A24" s="13">
        <v>3.3399999999999999E-2</v>
      </c>
      <c r="B24" s="21">
        <f t="shared" si="0"/>
        <v>61.986470588235285</v>
      </c>
      <c r="C24" s="22">
        <f t="shared" si="3"/>
        <v>6198647.0588235287</v>
      </c>
      <c r="D24" s="23">
        <f t="shared" si="4"/>
        <v>-111352.9411764713</v>
      </c>
      <c r="E24" s="22"/>
      <c r="F24" s="24"/>
      <c r="G24" s="13">
        <v>3.5900000000000001E-2</v>
      </c>
      <c r="H24" s="21">
        <f t="shared" si="1"/>
        <v>66.626176470588234</v>
      </c>
      <c r="I24" s="22">
        <f t="shared" si="2"/>
        <v>6662617.6470588231</v>
      </c>
      <c r="J24" s="23">
        <f t="shared" si="5"/>
        <v>426852.94117647037</v>
      </c>
    </row>
    <row r="25" spans="1:10" x14ac:dyDescent="0.2">
      <c r="A25" s="13">
        <v>3.3500000000000002E-2</v>
      </c>
      <c r="B25" s="21">
        <f t="shared" si="0"/>
        <v>62.172058823529412</v>
      </c>
      <c r="C25" s="22">
        <f t="shared" si="3"/>
        <v>6217205.8823529407</v>
      </c>
      <c r="D25" s="23">
        <f t="shared" si="4"/>
        <v>-92794.117647059262</v>
      </c>
      <c r="E25" s="22"/>
      <c r="F25" s="24"/>
      <c r="G25" s="13">
        <v>3.5999999999999997E-2</v>
      </c>
      <c r="H25" s="21">
        <f t="shared" si="1"/>
        <v>66.811764705882339</v>
      </c>
      <c r="I25" s="22">
        <f t="shared" si="2"/>
        <v>6681176.4705882343</v>
      </c>
      <c r="J25" s="23">
        <f t="shared" si="5"/>
        <v>445411.76470588148</v>
      </c>
    </row>
    <row r="26" spans="1:10" x14ac:dyDescent="0.2">
      <c r="A26" s="33">
        <v>3.3599999999999998E-2</v>
      </c>
      <c r="B26" s="34">
        <f t="shared" si="0"/>
        <v>62.357647058823524</v>
      </c>
      <c r="C26" s="35">
        <f>B26*$D$8</f>
        <v>6235764.7058823528</v>
      </c>
      <c r="D26" s="23">
        <f t="shared" si="4"/>
        <v>-74235.294117647223</v>
      </c>
      <c r="E26" s="22"/>
      <c r="F26" s="24"/>
      <c r="G26" s="13">
        <v>3.61E-2</v>
      </c>
      <c r="H26" s="21">
        <f t="shared" si="1"/>
        <v>66.997352941176473</v>
      </c>
      <c r="I26" s="22">
        <f t="shared" si="2"/>
        <v>6699735.2941176472</v>
      </c>
      <c r="J26" s="23">
        <f t="shared" si="5"/>
        <v>463970.58823529445</v>
      </c>
    </row>
    <row r="27" spans="1:10" x14ac:dyDescent="0.2">
      <c r="A27" s="13">
        <v>3.3700000000000001E-2</v>
      </c>
      <c r="B27" s="21">
        <f t="shared" si="0"/>
        <v>62.543235294117643</v>
      </c>
      <c r="C27" s="22">
        <f t="shared" si="3"/>
        <v>6254323.5294117639</v>
      </c>
      <c r="D27" s="23">
        <f t="shared" si="4"/>
        <v>-55676.470588236116</v>
      </c>
      <c r="E27" s="22"/>
      <c r="F27" s="24"/>
      <c r="G27" s="13">
        <v>3.62000000000001E-2</v>
      </c>
      <c r="H27" s="21">
        <f t="shared" si="1"/>
        <v>67.182941176470763</v>
      </c>
      <c r="I27" s="22">
        <f t="shared" si="2"/>
        <v>6718294.117647076</v>
      </c>
      <c r="J27" s="23">
        <f t="shared" si="5"/>
        <v>482529.41176472325</v>
      </c>
    </row>
    <row r="28" spans="1:10" x14ac:dyDescent="0.2">
      <c r="A28" s="13">
        <v>3.3799999999999997E-2</v>
      </c>
      <c r="B28" s="21">
        <f t="shared" si="0"/>
        <v>62.728823529411756</v>
      </c>
      <c r="C28" s="22">
        <f t="shared" si="3"/>
        <v>6272882.3529411759</v>
      </c>
      <c r="D28" s="23">
        <f t="shared" si="4"/>
        <v>-37117.647058824077</v>
      </c>
      <c r="E28" s="22"/>
      <c r="F28" s="24"/>
      <c r="G28" s="13">
        <v>3.6299999999999999E-2</v>
      </c>
      <c r="H28" s="21">
        <f t="shared" si="1"/>
        <v>67.368529411764698</v>
      </c>
      <c r="I28" s="22">
        <f t="shared" si="2"/>
        <v>6736852.9411764694</v>
      </c>
      <c r="J28" s="23">
        <f t="shared" si="5"/>
        <v>501088.23529411666</v>
      </c>
    </row>
    <row r="29" spans="1:10" x14ac:dyDescent="0.2">
      <c r="A29" s="13">
        <v>3.39E-2</v>
      </c>
      <c r="B29" s="21">
        <f t="shared" si="0"/>
        <v>62.914411764705875</v>
      </c>
      <c r="C29" s="22">
        <f>B29*$D$8</f>
        <v>6291441.176470587</v>
      </c>
      <c r="D29" s="23">
        <f t="shared" si="4"/>
        <v>-18558.82352941297</v>
      </c>
      <c r="E29" s="22"/>
      <c r="F29" s="24"/>
      <c r="G29" s="13">
        <v>3.6400000000000099E-2</v>
      </c>
      <c r="H29" s="21">
        <f t="shared" si="1"/>
        <v>67.554117647059002</v>
      </c>
      <c r="I29" s="22">
        <f t="shared" si="2"/>
        <v>6755411.7647059001</v>
      </c>
      <c r="J29" s="23">
        <f t="shared" si="5"/>
        <v>519647.05882354733</v>
      </c>
    </row>
    <row r="30" spans="1:10" x14ac:dyDescent="0.2">
      <c r="A30" s="36">
        <v>3.4000000000000002E-2</v>
      </c>
      <c r="B30" s="37">
        <f t="shared" si="0"/>
        <v>63.1</v>
      </c>
      <c r="C30" s="38">
        <f t="shared" si="3"/>
        <v>6310000</v>
      </c>
      <c r="D30" s="39">
        <f t="shared" si="4"/>
        <v>0</v>
      </c>
      <c r="E30" s="40"/>
      <c r="F30" s="24"/>
      <c r="G30" s="13">
        <v>3.6499999999999998E-2</v>
      </c>
      <c r="H30" s="21">
        <f t="shared" si="1"/>
        <v>67.739705882352936</v>
      </c>
      <c r="I30" s="22">
        <f t="shared" si="2"/>
        <v>6773970.5882352935</v>
      </c>
      <c r="J30" s="23">
        <f t="shared" si="5"/>
        <v>538205.88235294074</v>
      </c>
    </row>
    <row r="31" spans="1:10" x14ac:dyDescent="0.2">
      <c r="A31" s="13">
        <v>3.4099999999999998E-2</v>
      </c>
      <c r="B31" s="21">
        <f t="shared" si="0"/>
        <v>63.285588235294114</v>
      </c>
      <c r="C31" s="22">
        <f t="shared" si="3"/>
        <v>6328558.8235294111</v>
      </c>
      <c r="D31" s="23">
        <f t="shared" si="4"/>
        <v>18558.823529411107</v>
      </c>
      <c r="E31" s="22"/>
      <c r="F31" s="24"/>
      <c r="G31" s="13">
        <v>3.6600000000000098E-2</v>
      </c>
      <c r="H31" s="21">
        <f t="shared" si="1"/>
        <v>67.92529411764724</v>
      </c>
      <c r="I31" s="22">
        <f t="shared" si="2"/>
        <v>6792529.4117647242</v>
      </c>
      <c r="J31" s="23">
        <f t="shared" si="5"/>
        <v>556764.7058823714</v>
      </c>
    </row>
    <row r="32" spans="1:10" x14ac:dyDescent="0.2">
      <c r="A32" s="13">
        <v>3.4200000000000001E-2</v>
      </c>
      <c r="B32" s="21">
        <f t="shared" si="0"/>
        <v>63.471176470588233</v>
      </c>
      <c r="C32" s="22">
        <f t="shared" si="3"/>
        <v>6347117.6470588231</v>
      </c>
      <c r="D32" s="23">
        <f t="shared" si="4"/>
        <v>37117.647058823146</v>
      </c>
      <c r="E32" s="22"/>
      <c r="F32" s="24"/>
      <c r="G32" s="13">
        <v>3.6700000000000101E-2</v>
      </c>
      <c r="H32" s="21">
        <f t="shared" si="1"/>
        <v>68.11088235294136</v>
      </c>
      <c r="I32" s="22">
        <f t="shared" si="2"/>
        <v>6811088.2352941362</v>
      </c>
      <c r="J32" s="23">
        <f t="shared" si="5"/>
        <v>575323.52941178344</v>
      </c>
    </row>
    <row r="33" spans="1:10" x14ac:dyDescent="0.2">
      <c r="A33" s="13">
        <v>3.4299999999999997E-2</v>
      </c>
      <c r="B33" s="21">
        <f t="shared" ref="B33:B35" si="6">((Afurðarstöðvarverð_mjólkur*Hlutfall_próteins_af_lágmarksverði/Próteinhlutfall___viðmiðun)*A33)</f>
        <v>63.656764705882345</v>
      </c>
      <c r="C33" s="22">
        <f t="shared" ref="C33:C35" si="7">B33*$D$8</f>
        <v>6365676.4705882343</v>
      </c>
      <c r="D33" s="23">
        <f t="shared" si="4"/>
        <v>55676.470588234253</v>
      </c>
      <c r="E33" s="22"/>
      <c r="F33" s="24"/>
      <c r="G33" s="13">
        <v>3.6800000000000103E-2</v>
      </c>
      <c r="H33" s="21">
        <f t="shared" ref="H33:H35" si="8">((Afurðarstöðvarverð_mjólkur*Hlutfall_próteins_af_lágmarksverði/Próteinhlutfall___viðmiðun)*G33)</f>
        <v>68.296470588235479</v>
      </c>
      <c r="I33" s="22">
        <f t="shared" ref="I33:I35" si="9">H33*$D$8</f>
        <v>6829647.0588235483</v>
      </c>
      <c r="J33" s="23">
        <f t="shared" ref="J33:J35" si="10">IF(I33&lt;$C$26,(($C$26-I33)*-1),(I33-$C$26))</f>
        <v>593882.35294119548</v>
      </c>
    </row>
    <row r="34" spans="1:10" x14ac:dyDescent="0.2">
      <c r="A34" s="13">
        <v>3.44E-2</v>
      </c>
      <c r="B34" s="21">
        <f t="shared" si="6"/>
        <v>63.842352941176465</v>
      </c>
      <c r="C34" s="22">
        <f t="shared" si="7"/>
        <v>6384235.2941176463</v>
      </c>
      <c r="D34" s="23">
        <f t="shared" si="4"/>
        <v>74235.294117646292</v>
      </c>
      <c r="E34" s="22"/>
      <c r="F34" s="24"/>
      <c r="G34" s="13">
        <v>3.6900000000000099E-2</v>
      </c>
      <c r="H34" s="21">
        <f t="shared" si="8"/>
        <v>68.482058823529599</v>
      </c>
      <c r="I34" s="22">
        <f t="shared" si="9"/>
        <v>6848205.8823529603</v>
      </c>
      <c r="J34" s="23">
        <f t="shared" si="10"/>
        <v>612441.17647060752</v>
      </c>
    </row>
    <row r="35" spans="1:10" ht="13.5" thickBot="1" x14ac:dyDescent="0.25">
      <c r="A35" s="13">
        <v>3.4500000000000003E-2</v>
      </c>
      <c r="B35" s="21">
        <f t="shared" si="6"/>
        <v>64.027941176470591</v>
      </c>
      <c r="C35" s="22">
        <f t="shared" si="7"/>
        <v>6402794.1176470593</v>
      </c>
      <c r="D35" s="23">
        <f t="shared" si="4"/>
        <v>92794.117647059262</v>
      </c>
      <c r="E35" s="22"/>
      <c r="F35" s="25"/>
      <c r="G35" s="13">
        <v>3.7000000000000102E-2</v>
      </c>
      <c r="H35" s="21">
        <f t="shared" si="8"/>
        <v>68.667647058823718</v>
      </c>
      <c r="I35" s="22">
        <f t="shared" si="9"/>
        <v>6866764.7058823714</v>
      </c>
      <c r="J35" s="23">
        <f t="shared" si="10"/>
        <v>631000.00000001863</v>
      </c>
    </row>
    <row r="36" spans="1:10" x14ac:dyDescent="0.2">
      <c r="F36" s="26"/>
    </row>
    <row r="37" spans="1:10" x14ac:dyDescent="0.2">
      <c r="F37" s="26"/>
    </row>
    <row r="38" spans="1:10" x14ac:dyDescent="0.2">
      <c r="F38" s="26"/>
    </row>
    <row r="39" spans="1:10" x14ac:dyDescent="0.2">
      <c r="F39" s="26"/>
    </row>
    <row r="40" spans="1:10" x14ac:dyDescent="0.2">
      <c r="F40" s="26"/>
    </row>
    <row r="41" spans="1:10" x14ac:dyDescent="0.2">
      <c r="F41" s="26"/>
    </row>
    <row r="42" spans="1:10" x14ac:dyDescent="0.2">
      <c r="F42" s="26"/>
    </row>
    <row r="43" spans="1:10" x14ac:dyDescent="0.2">
      <c r="F43" s="26"/>
    </row>
    <row r="44" spans="1:10" x14ac:dyDescent="0.2">
      <c r="F44" s="26"/>
    </row>
    <row r="45" spans="1:10" x14ac:dyDescent="0.2">
      <c r="F45" s="26"/>
    </row>
    <row r="46" spans="1:10" x14ac:dyDescent="0.2">
      <c r="F46" s="26"/>
    </row>
    <row r="47" spans="1:10" x14ac:dyDescent="0.2">
      <c r="F47" s="26"/>
    </row>
    <row r="48" spans="1:10" x14ac:dyDescent="0.2">
      <c r="F48" s="26"/>
    </row>
    <row r="49" spans="6:6" x14ac:dyDescent="0.2">
      <c r="F49" s="26"/>
    </row>
    <row r="50" spans="6:6" x14ac:dyDescent="0.2">
      <c r="F50" s="26"/>
    </row>
    <row r="51" spans="6:6" x14ac:dyDescent="0.2">
      <c r="F51" s="26"/>
    </row>
    <row r="52" spans="6:6" x14ac:dyDescent="0.2">
      <c r="F52" s="26"/>
    </row>
    <row r="53" spans="6:6" x14ac:dyDescent="0.2">
      <c r="F53" s="26"/>
    </row>
    <row r="54" spans="6:6" x14ac:dyDescent="0.2">
      <c r="F54" s="26"/>
    </row>
    <row r="55" spans="6:6" x14ac:dyDescent="0.2">
      <c r="F55" s="26"/>
    </row>
  </sheetData>
  <sheetProtection algorithmName="SHA-512" hashValue="RBfcD8irCtsa+AN3RV5uYZF+9tevqdnPAYqnj+1sRqhMvF2XL09fjaCTlyKz3asK/7IJdjxllcm9UHx7MGvkqA==" saltValue="NUDbr0gZUiLCkP4VA65ZNQ==" spinCount="100000" sheet="1"/>
  <mergeCells count="4">
    <mergeCell ref="I3:J3"/>
    <mergeCell ref="C6:G6"/>
    <mergeCell ref="I6:J6"/>
    <mergeCell ref="I1:J1"/>
  </mergeCells>
  <phoneticPr fontId="0" type="noConversion"/>
  <pageMargins left="0.75" right="0.75" top="1" bottom="1" header="0.5" footer="0.5"/>
  <pageSetup paperSize="9"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Vinnublöð</vt:lpstr>
      </vt:variant>
      <vt:variant>
        <vt:i4>1</vt:i4>
      </vt:variant>
    </vt:vector>
  </HeadingPairs>
  <TitlesOfParts>
    <vt:vector size="1" baseType="lpstr">
      <vt:lpstr>Prótein%</vt:lpstr>
    </vt:vector>
  </TitlesOfParts>
  <Manager/>
  <Company>Búnaðarsamband Suðurlands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mundi@rml.is</dc:creator>
  <cp:keywords/>
  <dc:description/>
  <cp:lastModifiedBy>Jóhannes H. Símonarson</cp:lastModifiedBy>
  <cp:revision/>
  <dcterms:created xsi:type="dcterms:W3CDTF">2004-07-30T09:30:28Z</dcterms:created>
  <dcterms:modified xsi:type="dcterms:W3CDTF">2023-08-10T09:10:15Z</dcterms:modified>
  <cp:category/>
  <cp:contentStatus/>
</cp:coreProperties>
</file>